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9072996E-CA9A-4EB6-A820-97C4317BDE8A}" xr6:coauthVersionLast="47" xr6:coauthVersionMax="47" xr10:uidLastSave="{00000000-0000-0000-0000-000000000000}"/>
  <bookViews>
    <workbookView xWindow="-120" yWindow="-120" windowWidth="29040" windowHeight="15720" xr2:uid="{00000000-000D-0000-FFFF-FFFF00000000}"/>
  </bookViews>
  <sheets>
    <sheet name="PLAN DE ACCIÓN IMDER" sheetId="7" r:id="rId1"/>
    <sheet name="INSTRUCCIONES" sheetId="2" r:id="rId2"/>
    <sheet name="Despliegue" sheetId="8" state="hidden" r:id="rId3"/>
    <sheet name="Hoja2" sheetId="3" state="hidden" r:id="rId4"/>
    <sheet name="Hoja1" sheetId="4" state="hidden" r:id="rId5"/>
  </sheets>
  <externalReferences>
    <externalReference r:id="rId6"/>
  </externalReferences>
  <definedNames>
    <definedName name="ALCALDÍA_DE_VILLAVICENCIO" comment="ALCALDIA_DE_VILLAVICENCIO" localSheetId="4">Hoja1!$B$11:$B$30</definedName>
    <definedName name="ALCALDÍA_DE_VILLAVICENCIO">#REF!</definedName>
    <definedName name="CORPORACIÓN_CULTURAL_CORCUMVI" localSheetId="4">Hoja1!$D$11</definedName>
    <definedName name="CORPORACIÓN_CULTURAL_CORCUMVI">#REF!</definedName>
    <definedName name="EMPRESA_DE_ACUEDUCTO_Y_ALCANTARILLADO_EAAV" localSheetId="4">Hoja1!$E$11</definedName>
    <definedName name="EMPRESA_DE_ACUEDUCTO_Y_ALCANTARILLADO_EAAV">#REF!</definedName>
    <definedName name="INSTITUTO_DE_DEPORTE_Y_RECREACIÓN_IMDER" localSheetId="4">Hoja1!$F$11</definedName>
    <definedName name="INSTITUTO_DE_DEPORTE_Y_RECREACIÓN_IMDER">#REF!</definedName>
    <definedName name="INSTITUTO_DE_TURISMO" comment="INSTITUTO_DE_TURISMO" localSheetId="4">Hoja1!$C$11</definedName>
    <definedName name="INSTITUTO_DE_TURISMO">#REF!</definedName>
    <definedName name="PIEDEMONTE">#REF!</definedName>
    <definedName name="VILLAVIVIENDA">Hoja1!$G$11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26" i="7" l="1"/>
  <c r="AA26" i="7"/>
  <c r="Y26" i="7"/>
  <c r="AB25" i="7"/>
  <c r="Y25" i="7"/>
  <c r="AL24" i="7"/>
  <c r="AG24" i="7"/>
  <c r="AB24" i="7"/>
  <c r="AF24" i="7" s="1"/>
  <c r="AA24" i="7"/>
  <c r="Y24" i="7"/>
  <c r="AL23" i="7"/>
  <c r="AG23" i="7"/>
  <c r="AF23" i="7"/>
  <c r="Y23" i="7"/>
  <c r="AL22" i="7"/>
  <c r="AG22" i="7"/>
  <c r="AF22" i="7"/>
  <c r="Y22" i="7"/>
  <c r="Y21" i="7"/>
  <c r="AL20" i="7"/>
  <c r="AG20" i="7"/>
  <c r="AF20" i="7"/>
  <c r="Y20" i="7"/>
  <c r="AL19" i="7"/>
  <c r="AI19" i="7"/>
  <c r="AG19" i="7"/>
  <c r="AF19" i="7"/>
  <c r="Y19" i="7"/>
  <c r="AL18" i="7"/>
  <c r="AG18" i="7"/>
  <c r="AF18" i="7"/>
  <c r="AA18" i="7"/>
  <c r="AA27" i="7" s="1"/>
  <c r="Y18" i="7"/>
  <c r="AG17" i="7"/>
  <c r="AF17" i="7"/>
  <c r="Y17" i="7"/>
  <c r="AL16" i="7"/>
  <c r="Y16" i="7"/>
  <c r="AL15" i="7"/>
  <c r="AG15" i="7"/>
  <c r="AD15" i="7"/>
  <c r="AB15" i="7"/>
  <c r="Y15" i="7"/>
  <c r="AG14" i="7"/>
  <c r="Y14" i="7"/>
  <c r="AL13" i="7"/>
  <c r="AG13" i="7"/>
  <c r="AF13" i="7"/>
  <c r="AB13" i="7"/>
  <c r="Y13" i="7"/>
  <c r="AG12" i="7"/>
  <c r="AD12" i="7"/>
  <c r="AD27" i="7" s="1"/>
  <c r="Y12" i="7"/>
  <c r="AL11" i="7"/>
  <c r="AG11" i="7"/>
  <c r="AF11" i="7"/>
  <c r="Y11" i="7"/>
  <c r="AB27" i="7" l="1"/>
  <c r="AF15" i="7"/>
  <c r="AF12" i="7"/>
  <c r="X12" i="2"/>
  <c r="X21" i="2"/>
  <c r="Q21" i="2"/>
  <c r="X20" i="2"/>
  <c r="Q20" i="2"/>
  <c r="X19" i="2"/>
  <c r="Q19" i="2"/>
  <c r="X18" i="2"/>
  <c r="Q18" i="2"/>
  <c r="X17" i="2"/>
  <c r="Q17" i="2"/>
  <c r="X16" i="2"/>
  <c r="Q16" i="2"/>
  <c r="X15" i="2"/>
  <c r="Q15" i="2"/>
  <c r="X14" i="2"/>
  <c r="Q14" i="2"/>
  <c r="X13" i="2"/>
  <c r="Q13" i="2"/>
  <c r="Q12" i="2"/>
  <c r="X11" i="2"/>
  <c r="Q11" i="2"/>
  <c r="X10" i="2"/>
  <c r="Q10" i="2"/>
  <c r="X9" i="2"/>
  <c r="Q9" i="2"/>
  <c r="X8" i="2"/>
  <c r="Q8" i="2"/>
  <c r="X7" i="2"/>
  <c r="Q7" i="2"/>
  <c r="X6" i="2"/>
  <c r="Q6" i="2"/>
  <c r="AA23" i="2"/>
  <c r="V23" i="2"/>
  <c r="T23" i="2"/>
  <c r="P23" i="2"/>
  <c r="O23" i="2"/>
  <c r="AA22" i="2"/>
  <c r="X22" i="2"/>
  <c r="Q22" i="2"/>
  <c r="X23" i="2"/>
  <c r="Q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U9" authorId="0" shapeId="0" xr:uid="{A7842D3D-6A1A-49DF-BBF8-268DE795F8A6}">
      <text>
        <r>
          <rPr>
            <sz val="11"/>
            <color theme="1"/>
            <rFont val="Arial"/>
            <family val="2"/>
          </rPr>
          <t>======
ID#AAAAHVKPvOM
SEGUIMIENTO INVERSIÓN PUBLICA    (2020-11-25 01:45:46)
Se toma el NOMBRE del INDICADOR   mide el Objetivo General que se encuentra en el Módulo de Identificación del problema o necesidad de la MGA</t>
        </r>
      </text>
    </comment>
    <comment ref="V9" authorId="0" shapeId="0" xr:uid="{93D46808-1846-49F4-86CA-6577F5966DDA}">
      <text>
        <r>
          <rPr>
            <sz val="11"/>
            <color theme="1"/>
            <rFont val="Arial"/>
            <family val="2"/>
          </rPr>
          <t>======
ID#AAAAHVKPvO0
SEGUIMIENTO INVERSION PUBLICA    (2020-11-25 01:45:46)
Se toma la UNIDAD DE MEDIDA del INDICADOR que  mide el Objetivo General que se encuentra en el Módulo de Identificación del problema o necesidad de la MGA</t>
        </r>
      </text>
    </comment>
    <comment ref="W9" authorId="0" shapeId="0" xr:uid="{32EBA598-17F1-483E-A8CF-6EFC3C53277D}">
      <text>
        <r>
          <rPr>
            <sz val="11"/>
            <color theme="1"/>
            <rFont val="Arial"/>
            <family val="2"/>
          </rPr>
          <t>======
ID#AAAAHVKPvN0
    (2020-11-25 01:45:46)
SEGUIMIENTO INVERSIÓN PUBLICA
Se toma LA META del Indicador que mide el Objetivo General que se encuentra en el Módulo de Identificación del problema o necesidad de la MGA</t>
        </r>
      </text>
    </comment>
    <comment ref="Y9" authorId="0" shapeId="0" xr:uid="{10CA7AEB-F75D-4A04-BA50-EED3209A60ED}">
      <text>
        <r>
          <rPr>
            <sz val="11"/>
            <color theme="1"/>
            <rFont val="Arial"/>
            <family val="2"/>
          </rPr>
          <t>======
ID#AAAAHVKPvOI
    (2020-11-25 01:45:46)
% INDICE DE AVANCE FISICO: cantidad ejecutada por 100 dividido en la cantidad programada</t>
        </r>
      </text>
    </comment>
    <comment ref="Z9" authorId="0" shapeId="0" xr:uid="{AB5D0247-3D14-4293-B49F-9C17CC01B97D}">
      <text>
        <r>
          <rPr>
            <sz val="11"/>
            <color theme="1"/>
            <rFont val="Arial"/>
            <family val="2"/>
          </rPr>
          <t>======
ID#AAAAHVKPvOY
    (2020-11-25 01:45:46)
Indique las razones por las cuales el % de Índice de avance físico, se encuentra por debajo y/o por encima del parámetro evaluador, dado para el periodo analizado y/o evaluado.</t>
        </r>
      </text>
    </comment>
    <comment ref="AB9" authorId="0" shapeId="0" xr:uid="{FA32006D-931E-4488-B81A-516A93E46900}">
      <text>
        <r>
          <rPr>
            <sz val="11"/>
            <color theme="1"/>
            <rFont val="Arial"/>
            <family val="2"/>
          </rPr>
          <t>======
ID#AAAAHVKPvNo
    (2020-11-25 01:45:46)
Indique el valor en pesos ($) de la columna "APROPIACIÓN DEFINITIVA" de la ejecución pasiva, a la fecha de corte del Informe solicitado</t>
        </r>
      </text>
    </comment>
    <comment ref="AD9" authorId="0" shapeId="0" xr:uid="{8DF4B524-E3E6-42DE-BC2F-A824212E396F}">
      <text>
        <r>
          <rPr>
            <sz val="11"/>
            <color theme="1"/>
            <rFont val="Arial"/>
            <family val="2"/>
          </rPr>
          <t>======
ID#AAAAHVKPvPY
    (2020-11-25 01:45:46)
ver columna "Total compromiso" de ejecución pasiva, a la fecha de corte del Informe solicitado</t>
        </r>
      </text>
    </comment>
    <comment ref="AG9" authorId="0" shapeId="0" xr:uid="{64118C0F-209E-42C8-B001-C8278B0C0C9C}">
      <text>
        <r>
          <rPr>
            <sz val="11"/>
            <color theme="1"/>
            <rFont val="Arial"/>
            <family val="2"/>
          </rPr>
          <t>======
ID#AAAAHVKPvO8
Autor    (2020-11-25 01:45:46)
Indique las razones por las cuales el % Índice de avance Financiero, está por debajo y/o por encima del parámetro evaluador, dado para el periodo analizado y/o evaluado.</t>
        </r>
      </text>
    </comment>
    <comment ref="AH9" authorId="0" shapeId="0" xr:uid="{F06C0F42-6D27-4118-A0AE-0E2B89B9B83A}">
      <text>
        <r>
          <rPr>
            <sz val="11"/>
            <color theme="1"/>
            <rFont val="Arial"/>
            <family val="2"/>
          </rPr>
          <t>======
ID#AAAAHVKPvOw
    (2020-11-25 01:45:46)
Indique la cantidad de población que se ha beneficiado o se benefició con la ejecución del proyecto, indicando cantidad femenino y cantidad masculino</t>
        </r>
      </text>
    </comment>
    <comment ref="AC10" authorId="0" shapeId="0" xr:uid="{38ED877E-6BE9-4CB8-B1BE-46DE06B2DB3D}">
      <text>
        <r>
          <rPr>
            <sz val="11"/>
            <color theme="1"/>
            <rFont val="Arial"/>
            <family val="2"/>
          </rPr>
          <t>======
ID#AAAAHVKPvPE
SEGUIMIENTO INVERSION PUBLICA    (2020-11-25 01:45:46)
Indique el nombre de las diferentes fuentes de financiación.</t>
        </r>
      </text>
    </comment>
    <comment ref="AE10" authorId="0" shapeId="0" xr:uid="{2AF5503B-26DD-47EE-99F4-5A71351C2572}">
      <text>
        <r>
          <rPr>
            <sz val="11"/>
            <color theme="1"/>
            <rFont val="Arial"/>
            <family val="2"/>
          </rPr>
          <t>======
ID#AAAAHVKPvOo
SEGUIMIENTO INVERSION PUBLICA    (2020-11-25 01:45:46)
Indique el nombre de las diferentes fuentes de financiación.</t>
        </r>
      </text>
    </comment>
    <comment ref="AF10" authorId="0" shapeId="0" xr:uid="{C899B412-AB01-4468-B0FF-CD8E429B5854}">
      <text>
        <r>
          <rPr>
            <sz val="11"/>
            <color theme="1"/>
            <rFont val="Arial"/>
            <family val="2"/>
          </rPr>
          <t>======
ID#AAAAHVKPvOA
Autor    (2020-11-25 01:45:46)
El % de Indice de Avance Financiero, es igual, a:  Total compromiso por 100 dividido entre Definitiva.</t>
        </r>
      </text>
    </comment>
    <comment ref="AH10" authorId="0" shapeId="0" xr:uid="{F3CFF0B8-9F71-4102-B09E-27242DAFB566}">
      <text>
        <r>
          <rPr>
            <sz val="11"/>
            <color theme="1"/>
            <rFont val="Arial"/>
            <family val="2"/>
          </rPr>
          <t>======
ID#AAAAHVKPvPI
    (2020-11-25 01:45:46)
Se refiere a personas beneficiadas, y según corresponda a proyecto formulado en la plataforma MGA WEB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M3" authorId="0" shapeId="0" xr:uid="{2ECAC0DD-5F5F-44F2-8800-0FFBC1CDE8FF}">
      <text>
        <r>
          <rPr>
            <sz val="11"/>
            <color theme="1"/>
            <rFont val="Arial"/>
            <family val="2"/>
          </rPr>
          <t>======
ID#AAAAHVKPvOM
SEGUIMIENTO INVERSIÓN PUBLICA    (2020-11-25 01:45:46)
Se toma el NOMBRE del INDICADOR   mide el Objetivo General que se encuentra en el Módulo de Identificación del problema o necesidad de la MGA</t>
        </r>
      </text>
    </comment>
    <comment ref="N3" authorId="0" shapeId="0" xr:uid="{4891F782-833F-42A2-9CEC-416939DD748D}">
      <text>
        <r>
          <rPr>
            <sz val="11"/>
            <color theme="1"/>
            <rFont val="Arial"/>
            <family val="2"/>
          </rPr>
          <t>======
ID#AAAAHVKPvO0
SEGUIMIENTO INVERSION PUBLICA    (2020-11-25 01:45:46)
Se toma la UNIDAD DE MEDIDA del INDICADOR que  mide el Objetivo General que se encuentra en el Módulo de Identificación del problema o necesidad de la MGA</t>
        </r>
      </text>
    </comment>
    <comment ref="O3" authorId="0" shapeId="0" xr:uid="{F4DE8CC1-DA6C-48C2-A00C-0E8E6CA27D97}">
      <text>
        <r>
          <rPr>
            <sz val="11"/>
            <color theme="1"/>
            <rFont val="Arial"/>
            <family val="2"/>
          </rPr>
          <t>======
ID#AAAAHVKPvN0
    (2020-11-25 01:45:46)
SEGUIMIENTO INVERSIÓN PUBLICA
Se toma LA META del Indicador que mide el Objetivo General que se encuentra en el Módulo de Identificación del problema o necesidad de la MGA</t>
        </r>
      </text>
    </comment>
    <comment ref="Q3" authorId="0" shapeId="0" xr:uid="{49394D3E-C0DD-492D-97D6-F51C20F22281}">
      <text>
        <r>
          <rPr>
            <sz val="11"/>
            <color theme="1"/>
            <rFont val="Arial"/>
            <family val="2"/>
          </rPr>
          <t>======
ID#AAAAHVKPvOI
    (2020-11-25 01:45:46)
% INDICE DE AVANCE FISICO: cantidad ejecutada por 100 dividido en la cantidad programada</t>
        </r>
      </text>
    </comment>
    <comment ref="R3" authorId="0" shapeId="0" xr:uid="{24190F60-8B78-4BA1-B565-D0D04C6EBCDA}">
      <text>
        <r>
          <rPr>
            <sz val="11"/>
            <color theme="1"/>
            <rFont val="Arial"/>
            <family val="2"/>
          </rPr>
          <t>======
ID#AAAAHVKPvOY
    (2020-11-25 01:45:46)
Indique las razones por las cuales el % de Índice de avance físico, se encuentra por debajo y/o por encima del parámetro evaluador, dado para el periodo analizado y/o evaluado.</t>
        </r>
      </text>
    </comment>
    <comment ref="T3" authorId="0" shapeId="0" xr:uid="{9E2DAD40-0DA6-44CD-9817-9392127831E2}">
      <text>
        <r>
          <rPr>
            <sz val="11"/>
            <color theme="1"/>
            <rFont val="Arial"/>
            <family val="2"/>
          </rPr>
          <t>======
ID#AAAAHVKPvNo
    (2020-11-25 01:45:46)
Indique el valor en pesos ($) de la columna "APROPIACIÓN DEFINITIVA" de la ejecución pasiva, a la fecha de corte del Informe solicitado</t>
        </r>
      </text>
    </comment>
    <comment ref="V3" authorId="0" shapeId="0" xr:uid="{585D90A4-98D1-4FE4-A328-F09AB37BCFA0}">
      <text>
        <r>
          <rPr>
            <sz val="11"/>
            <color theme="1"/>
            <rFont val="Arial"/>
            <family val="2"/>
          </rPr>
          <t>======
ID#AAAAHVKPvPY
    (2020-11-25 01:45:46)
ver columna "Total compromiso" de ejecución pasiva, a la fecha de corte del Informe solicitado</t>
        </r>
      </text>
    </comment>
    <comment ref="Y3" authorId="0" shapeId="0" xr:uid="{509CD222-1476-4A77-8388-6AF7D5B449FA}">
      <text>
        <r>
          <rPr>
            <sz val="11"/>
            <color theme="1"/>
            <rFont val="Arial"/>
            <family val="2"/>
          </rPr>
          <t>======
ID#AAAAHVKPvO8
Autor    (2020-11-25 01:45:46)
Indique las razones por las cuales el % Índice de avance Financiero, está por debajo y/o por encima del parámetro evaluador, dado para el periodo analizado y/o evaluado.</t>
        </r>
      </text>
    </comment>
    <comment ref="Z3" authorId="0" shapeId="0" xr:uid="{234779B2-B9D7-4B7E-8B8A-4F08F4442896}">
      <text>
        <r>
          <rPr>
            <sz val="11"/>
            <color theme="1"/>
            <rFont val="Arial"/>
            <family val="2"/>
          </rPr>
          <t>======
ID#AAAAHVKPvOw
    (2020-11-25 01:45:46)
Indique la cantidad de población que se ha beneficiado o se benefició con la ejecución del proyecto, indicando cantidad femenino y cantidad masculino</t>
        </r>
      </text>
    </comment>
    <comment ref="U4" authorId="0" shapeId="0" xr:uid="{0CA02410-EA0B-4CC6-889A-35CDA653FB17}">
      <text>
        <r>
          <rPr>
            <sz val="11"/>
            <color theme="1"/>
            <rFont val="Arial"/>
            <family val="2"/>
          </rPr>
          <t>======
ID#AAAAHVKPvPE
SEGUIMIENTO INVERSION PUBLICA    (2020-11-25 01:45:46)
Indique el nombre de las diferentes fuentes de financiación.</t>
        </r>
      </text>
    </comment>
    <comment ref="W4" authorId="0" shapeId="0" xr:uid="{F1F4428F-3598-499B-8508-44D8E6BA62E5}">
      <text>
        <r>
          <rPr>
            <sz val="11"/>
            <color theme="1"/>
            <rFont val="Arial"/>
            <family val="2"/>
          </rPr>
          <t>======
ID#AAAAHVKPvOo
SEGUIMIENTO INVERSION PUBLICA    (2020-11-25 01:45:46)
Indique el nombre de las diferentes fuentes de financiación.</t>
        </r>
      </text>
    </comment>
    <comment ref="X4" authorId="0" shapeId="0" xr:uid="{75FC05CB-A17E-476E-8587-7257EA807FA3}">
      <text>
        <r>
          <rPr>
            <sz val="11"/>
            <color theme="1"/>
            <rFont val="Arial"/>
            <family val="2"/>
          </rPr>
          <t>======
ID#AAAAHVKPvOA
Autor    (2020-11-25 01:45:46)
El % de Índice de Avance Financiero, es igual, a:  Total compromiso por 100 dividido entre Definitiva.</t>
        </r>
      </text>
    </comment>
    <comment ref="Z4" authorId="0" shapeId="0" xr:uid="{86CCDE34-C685-4A6A-A291-CE5F5D3F3279}">
      <text>
        <r>
          <rPr>
            <sz val="11"/>
            <color theme="1"/>
            <rFont val="Arial"/>
            <family val="2"/>
          </rPr>
          <t>======
ID#AAAAHVKPvPI
    (2020-11-25 01:45:46)
Se refiere a personas beneficiadas</t>
        </r>
      </text>
    </comment>
  </commentList>
</comments>
</file>

<file path=xl/sharedStrings.xml><?xml version="1.0" encoding="utf-8"?>
<sst xmlns="http://schemas.openxmlformats.org/spreadsheetml/2006/main" count="544" uniqueCount="325">
  <si>
    <t xml:space="preserve">ENTIDAD </t>
  </si>
  <si>
    <t>SECTOR</t>
  </si>
  <si>
    <t>VIGENCIA</t>
  </si>
  <si>
    <t>FORMULACION</t>
  </si>
  <si>
    <t>SEGUIMIENTO</t>
  </si>
  <si>
    <t>PERIODO DE SEGUIIENTO</t>
  </si>
  <si>
    <t>IDENTIFICACION CON EL PLAN DE DESARROLLO 20XX - 20XX</t>
  </si>
  <si>
    <t>INFORMACION DEL PROYECTO</t>
  </si>
  <si>
    <t>INFORMACION FISICA DEL PROYECTO</t>
  </si>
  <si>
    <t>INFORMACION FINANCIERA DEL PROYECTO</t>
  </si>
  <si>
    <t xml:space="preserve">INFORMACION POBLACION </t>
  </si>
  <si>
    <t>EJE ESTRATEGICO</t>
  </si>
  <si>
    <t xml:space="preserve"> PROGRAMA</t>
  </si>
  <si>
    <t>SUBPROGRAMA</t>
  </si>
  <si>
    <t>META PDM</t>
  </si>
  <si>
    <t>NOMBRE DEL INDICADOR META PRODUCTO PDM</t>
  </si>
  <si>
    <t>NOMBRE DEL  PROYECTO REGISTRADO</t>
  </si>
  <si>
    <t>OBJETIVO</t>
  </si>
  <si>
    <t>ESTRATEGIA</t>
  </si>
  <si>
    <t>ESTADO DEL PROYECTO</t>
  </si>
  <si>
    <t>FECHA DE INICIO DE EJECUCION DEL PROYECTO VIGENCIA</t>
  </si>
  <si>
    <t xml:space="preserve">FECHA DE TERMINACION DE EJECUCION DEL PROYECTO VIGENCIA </t>
  </si>
  <si>
    <t>UNIDAD DE MEDIDA</t>
  </si>
  <si>
    <t>% INDICE DE AVANCE FISICO (b) * 100 /(a)</t>
  </si>
  <si>
    <t xml:space="preserve">JUSTIFICACIÓN DE AVANCE DEL PROYECTO </t>
  </si>
  <si>
    <t>VALOR PRESUPUESTO INICIAL</t>
  </si>
  <si>
    <t>%  INDICE DE AVANCE FINANCIERO          (ep)*100/ (pi)</t>
  </si>
  <si>
    <t>JUSTIICACION AVACE FINANCIERO</t>
  </si>
  <si>
    <t xml:space="preserve">POBLACION BENEFICIADA Y/O ATENDIDA </t>
  </si>
  <si>
    <t>RESPONSABLES</t>
  </si>
  <si>
    <t xml:space="preserve">OBSERVACIONES AL PROYECTO </t>
  </si>
  <si>
    <t>20XX</t>
  </si>
  <si>
    <t xml:space="preserve">CANTIDAD PROGRAMADA (a)       </t>
  </si>
  <si>
    <t xml:space="preserve">CANTIDAD EJECUTADA (b) </t>
  </si>
  <si>
    <t xml:space="preserve">     (ifc )</t>
  </si>
  <si>
    <t>VALOR $      (pi)</t>
  </si>
  <si>
    <t>FUENTE DE FINANCIACION</t>
  </si>
  <si>
    <t>VALOR $     ( ep )</t>
  </si>
  <si>
    <t>(iep)</t>
  </si>
  <si>
    <t>CANTIDAD</t>
  </si>
  <si>
    <t>ENTIDAD 
EJECUTORA</t>
  </si>
  <si>
    <t>COORDINADO CON OTRA ENTIDAD</t>
  </si>
  <si>
    <t>p</t>
  </si>
  <si>
    <t xml:space="preserve">TOTAL </t>
  </si>
  <si>
    <t>CONTROL DE FIRMAS</t>
  </si>
  <si>
    <t>FIRMA DE QUIEN ELABORÓ</t>
  </si>
  <si>
    <t>FIRMA DE QUIEN REVISÓ</t>
  </si>
  <si>
    <t>FIRMA DE QUIEN APROBÓ</t>
  </si>
  <si>
    <t>RADICADO PLANEACION</t>
  </si>
  <si>
    <t>NOMBRE</t>
  </si>
  <si>
    <t>TIPO</t>
  </si>
  <si>
    <t>TELÉFONO</t>
  </si>
  <si>
    <t>CONSECUTIVO</t>
  </si>
  <si>
    <t>CORREO</t>
  </si>
  <si>
    <t>FECHA</t>
  </si>
  <si>
    <t>CARGO</t>
  </si>
  <si>
    <t>NO. FOLIOS</t>
  </si>
  <si>
    <t xml:space="preserve">FECHA </t>
  </si>
  <si>
    <t>MEDIO MAGNÉTICO</t>
  </si>
  <si>
    <t>EJECUCION</t>
  </si>
  <si>
    <t>HECTAREAS</t>
  </si>
  <si>
    <t>SIN EJECUCION</t>
  </si>
  <si>
    <t xml:space="preserve">KILOMETROS </t>
  </si>
  <si>
    <t>CERRADO</t>
  </si>
  <si>
    <r>
      <t>KILOMETROS</t>
    </r>
    <r>
      <rPr>
        <vertAlign val="superscript"/>
        <sz val="11"/>
        <color theme="1"/>
        <rFont val="Calibri"/>
        <family val="2"/>
      </rPr>
      <t>2</t>
    </r>
  </si>
  <si>
    <t>SUSPENDIDO</t>
  </si>
  <si>
    <t>METRO</t>
  </si>
  <si>
    <t>EN CONVENIO</t>
  </si>
  <si>
    <r>
      <t>METRO</t>
    </r>
    <r>
      <rPr>
        <vertAlign val="superscript"/>
        <sz val="11"/>
        <color theme="1"/>
        <rFont val="Calibri"/>
        <family val="2"/>
      </rPr>
      <t>2</t>
    </r>
  </si>
  <si>
    <t>FASE 1 OCAD</t>
  </si>
  <si>
    <r>
      <t>METRO</t>
    </r>
    <r>
      <rPr>
        <vertAlign val="superscript"/>
        <sz val="11"/>
        <color theme="1"/>
        <rFont val="Calibri"/>
        <family val="2"/>
      </rPr>
      <t>3</t>
    </r>
  </si>
  <si>
    <t>FASE 2 OCAD</t>
  </si>
  <si>
    <t>KILOVATIOS</t>
  </si>
  <si>
    <t>FASE 3 OCAD</t>
  </si>
  <si>
    <t>MES</t>
  </si>
  <si>
    <t>INSCRITO</t>
  </si>
  <si>
    <t>SEMANA</t>
  </si>
  <si>
    <t>NUMERO</t>
  </si>
  <si>
    <t>PESO</t>
  </si>
  <si>
    <t>MONEDA/CORRIENTE</t>
  </si>
  <si>
    <t>PORCENTAJE</t>
  </si>
  <si>
    <t>TONELADA</t>
  </si>
  <si>
    <t xml:space="preserve">UNIDAD </t>
  </si>
  <si>
    <t>HOGARES</t>
  </si>
  <si>
    <t>FAMILIAS</t>
  </si>
  <si>
    <t>PERSONAS</t>
  </si>
  <si>
    <t>PREDIOS</t>
  </si>
  <si>
    <t>NOMBRE INDICADOR  DEL PRODUCTO</t>
  </si>
  <si>
    <t>MEDICIÓN INDICADOR DE PRODUCTO</t>
  </si>
  <si>
    <t>PRESUPUESTO DEFINITIVO</t>
  </si>
  <si>
    <t>COMPROMISO PRESUPUESTAL</t>
  </si>
  <si>
    <t>INCLUSIVA</t>
  </si>
  <si>
    <t>PERIODO DE SEGUIMIENTO</t>
  </si>
  <si>
    <t>ENERO A MARZO</t>
  </si>
  <si>
    <t>ABRIL A JUNIO</t>
  </si>
  <si>
    <t>JULIO A SEPTIEMBRE</t>
  </si>
  <si>
    <t>OCTUBRE A DICIEMBRE</t>
  </si>
  <si>
    <t>ENTIDAD</t>
  </si>
  <si>
    <t>ALCALDÍA_DE_VILLAVICENCIO</t>
  </si>
  <si>
    <t>INSTITUTO_DE_TURISMO</t>
  </si>
  <si>
    <t>CORPORACIÓN_CULTURAL_CORCUMVI</t>
  </si>
  <si>
    <t>EMPRESA_DE_ACUEDUCTO_Y_ALCANTARILLADO_EAAV</t>
  </si>
  <si>
    <t>INSTITUTO_DE_DEPORTE_Y_RECREACIÓN_IMDER</t>
  </si>
  <si>
    <t>VILLAVIVIENDA</t>
  </si>
  <si>
    <t>N.A.</t>
  </si>
  <si>
    <t>SECRETARIA DE MOVILIDAD</t>
  </si>
  <si>
    <t>SECRETARIA DE COMPETITIVIDAD Y DESARROLLO</t>
  </si>
  <si>
    <t>SECRETARIA DE MEDIO AMBIENTE</t>
  </si>
  <si>
    <t>SECRETARIA DE CONTROL FÍSICO</t>
  </si>
  <si>
    <t>SECRETARA DE GESTIÓN SOCIAL Y PARTICIPACIÓN CIUDADANA</t>
  </si>
  <si>
    <t>SECRETARIA DE LA MUJER</t>
  </si>
  <si>
    <t>SECRETARIA DE EDUCACIÓN</t>
  </si>
  <si>
    <t>SECRETARIA DE SALUD</t>
  </si>
  <si>
    <t>SECRETARIA DE HACIENDA</t>
  </si>
  <si>
    <t>SECRETARIA DE DESARROLLO INSTITUCIONAL</t>
  </si>
  <si>
    <t>SECRETARIA DE GOBIERNO Y POSTCONFLICTO</t>
  </si>
  <si>
    <t>SECRETARIA DE LAS TECNOLOGÍAS Y DE LA INFORMACIÓN Y COMUNICACIÓN TICS</t>
  </si>
  <si>
    <t>OFICINA GESTIÓN DEL RIESGO</t>
  </si>
  <si>
    <t>SECRETARIA DE INFRAESTRUCTURA</t>
  </si>
  <si>
    <t>SECRETARIA DE PLANEACION</t>
  </si>
  <si>
    <t>OFICINA ASESORIA JURIDICA</t>
  </si>
  <si>
    <t xml:space="preserve">OFICINA DE CONTRATACION </t>
  </si>
  <si>
    <t>OFICINA DE CONTROL INTERNO DE GESTION</t>
  </si>
  <si>
    <t>OFICINA DE CONTROL INTERNO DISCIPLINARIO</t>
  </si>
  <si>
    <t>Columnas 15 y 16
Ingrese los datos correspondientes a las cantidades programadas  y cantidades ejecutadas</t>
  </si>
  <si>
    <t>COLUMNA 19
Indique  el valor presupuestal asignado par el proyecto en el POAI</t>
  </si>
  <si>
    <t>COLUMNA 21
Indique el nombre de las diferentes fuentes de financiación.</t>
  </si>
  <si>
    <t>COLUMNA 22
Valor ejecutado a la fecha de seguimiento</t>
  </si>
  <si>
    <t>COLUMNA 23
Indique el nombre de las diferentes fuentes de financiación.</t>
  </si>
  <si>
    <t>COLUMNA 7
Escriba el nombre del proyecto de Inversión, tal como quedó registrado en el Banco de programas y Proyectos.</t>
  </si>
  <si>
    <t>COLUMNA 1
Es la primera division en la estructura del Plan de Desarrollo.
Ejemplo:
 4. GOBIERNO ABIERTO Y PARTICIPATIVO</t>
  </si>
  <si>
    <t>COLUMNA 2 
Aquí se relaciona el segundo nivel de la estructura del Plan de Desarrollo
Ejemplo:
 13. GOBIERNO ABIERTO A LA CIUDAD</t>
  </si>
  <si>
    <t xml:space="preserve">COLUMNA 4
Son las acciones con las que se desarrollara cada uno de los programas y que se relacionan en la Matriz Estrategica del Acuerdo de Adopcion del Plan de Desarrollo Vigente.
Ejemplo:
(155) Formular e implementar política pública de participación ciudadana en el municipio de Villavicencio
</t>
  </si>
  <si>
    <t>Columnas 13 y 14 relacione el indicador de producto del proyecto la unidad de medida en la que se realiza la medición</t>
  </si>
  <si>
    <t>COLUMNA 18
Indique las razones por las cuales el % de Índice de avance físico, se encuentra por debajo y/o por encima del parámetro evaluador, dado para el periodo analizado y/o evaluado.</t>
  </si>
  <si>
    <t>COLUMNA 20
Indique el valor en pesos ($) de la columna "APROPIACIÓN DEFINITIVA" de la ejecución pasiva, a la fecha de corte del Informe solicitado</t>
  </si>
  <si>
    <t>COLUMNA 28
Indique las razones por las cuales el % Índice de avance Financiero, está por debajo y/o por encima del parámetro evaluador, dado para el periodo analizado y/o evaluado.</t>
  </si>
  <si>
    <t>COLUMNA 27
Formulada para sumatoria de la información de población.</t>
  </si>
  <si>
    <t>COLUMNA 28
Se relaciona la Dirección, Secretaria, Oficina, Ente descentralizado o Dependencia que EJECUTA y tiene a cargo el proyecto.</t>
  </si>
  <si>
    <t>COLUMNA 30
Observaciones de como va el proyecto si continua o no o las razones de como se encuentra.</t>
  </si>
  <si>
    <t xml:space="preserve">COLUMNA 10
El proyecto se puede encontrar en uno de los siguientes estados en e l momento de formulación y/o seguimiento del Plan de Acción:
- EN EJECUCION 
- EN PERFIL
(El Proyecto, se encuentra evaluado y registrado) y/o
- EJECUTADO
</t>
  </si>
  <si>
    <t>COLUMNA 5
Lo encontraremos en la Matriz Estrategica en la columna denominada INDICADOR DE PRODUCTO
Ejemplo:
Política pública de participación ciudadana formulada   e implementadal</t>
  </si>
  <si>
    <t>No REGISTRO BPPIM</t>
  </si>
  <si>
    <t>COLUMNA 6
Escriba el código de registro BPPIM del proyecto , dado por el Banco de Programas y Proyectos.</t>
  </si>
  <si>
    <t>COLUMNA 8
Escriba el objeto establecido en la MGA para el proyecto
Ver ficha resumen del proyecto
Ejemplo:
 Objetivo General del Proyecto - Proposito:
REALIZAR ACTUALIZACION DEL INVENTARIO DE BIENES INMUEBLES DE PROPIEDAD DEL MUNICIPIO ESTABLECIENDO UN
METODO PARA SU ACTUALIZACION CONSTANTE</t>
  </si>
  <si>
    <t>COLUMNA 9
ESTRATEGIA:
Consiste en definir los medios, acciones y recursos para el logro de los objetivos, considerando para ello las condiciones sociales, institucionales,
administrativas, políticas y económicas.</t>
  </si>
  <si>
    <t>COLUMNA 29
Se relaciona la Dirección, Secretaria, Oficina, Ente descentralizado o Dependencia que       
Ejemplo: 
APOYA A LA ENTIDAD EJECUTORA (Si es el caso).</t>
  </si>
  <si>
    <r>
      <t xml:space="preserve">COLUMNA 3
Aquí se relaciona el cuarto nivel estructural del Plan de Desarrollo 
Ejemplo:
6.1.3.1 Subprograma: Cobertura educativa                                        </t>
    </r>
    <r>
      <rPr>
        <b/>
        <sz val="10"/>
        <color theme="1"/>
        <rFont val="Arial"/>
        <family val="2"/>
      </rPr>
      <t>En caso de no existir No aplica</t>
    </r>
  </si>
  <si>
    <t>COLUMNA 26
Se refiere al tipo de poblacion beneficiada, y según corresponda a proyecto formulado en la plataforma MGA WEB</t>
  </si>
  <si>
    <t>DESPLAZADOS</t>
  </si>
  <si>
    <t>GRUPOS ETNICOS</t>
  </si>
  <si>
    <t>EQUIDAD DE LA MUJER</t>
  </si>
  <si>
    <t>INDIGENAS</t>
  </si>
  <si>
    <t>CAMBIO CLIMATICO</t>
  </si>
  <si>
    <t>PRIMERA INFANCIA Y ADOLECENCIA</t>
  </si>
  <si>
    <t>FORMULACIÓN</t>
  </si>
  <si>
    <t>INFORMACIÓN FINANCIERA DEL PROYECTO</t>
  </si>
  <si>
    <t xml:space="preserve">INFORMACIÓN POBLACIÓN </t>
  </si>
  <si>
    <t xml:space="preserve">POBLACIÓN BENEFICIADA Y/O ATENDIDA </t>
  </si>
  <si>
    <t>FUENTE DE FINANCIACIÓN</t>
  </si>
  <si>
    <t>JUSTICACIÓN AVANCE FINANCIERO</t>
  </si>
  <si>
    <t>INFORMACIÓN DEL PROYECTO</t>
  </si>
  <si>
    <t>POLÍTICA TRANSVERSAL</t>
  </si>
  <si>
    <t>VÍCTIMAS</t>
  </si>
  <si>
    <t>CONSTITUCIÓN DE PAZ</t>
  </si>
  <si>
    <t>GESTIÓN DE RIESGO DE DESASTRES</t>
  </si>
  <si>
    <t>FECHA DE INICIO DE EJECUCIÓN DEL PROYECTO VIGENCIA</t>
  </si>
  <si>
    <t xml:space="preserve">FECHA DE TERMINACIÓN DE EJECUCIÓN DEL PROYECTO VIGENCIA </t>
  </si>
  <si>
    <t>INFORMACIÓN FISICA DEL PROYECTO</t>
  </si>
  <si>
    <t>PROCESO DE PLANEACIÓN INSTITUCIONAL</t>
  </si>
  <si>
    <t>Código: FR-PLI-07</t>
  </si>
  <si>
    <t>Página 1 de 1</t>
  </si>
  <si>
    <t>FIRMA Y SELLO DE QUIÉN RECIBE 
SECRETARÍA DE PLANEACIÓN</t>
  </si>
  <si>
    <t>COLUMNA 11
Indique la fecha de inicio del primer (1) contrato y/o convenio del proyecto.</t>
  </si>
  <si>
    <t>COLUMNA 12
Indique la fecha de terminación  del último contrato y/o convenio del proyecto.</t>
  </si>
  <si>
    <t>PROCESO</t>
  </si>
  <si>
    <t>Periodo de seguimiento</t>
  </si>
  <si>
    <t>ENERO A JUNIO</t>
  </si>
  <si>
    <t>ENERO A SEPTIEMBRE</t>
  </si>
  <si>
    <t>ENERO A DICIEMBRE</t>
  </si>
  <si>
    <t>PLAN DE ACCION INSTITUCIONAL</t>
  </si>
  <si>
    <t xml:space="preserve">      INSTITUTO MUNICIPAL DE DEPORTES Y RECREACIÓN DE VILLAVICENCIO - IMDER         </t>
  </si>
  <si>
    <t xml:space="preserve"> Vigencia: 17/08/2022</t>
  </si>
  <si>
    <t>Versión: 2</t>
  </si>
  <si>
    <t>(5) CIUDAD GARANTE DE DERECHOS</t>
  </si>
  <si>
    <t>CIUDAD ACTIVA</t>
  </si>
  <si>
    <t>(221) Promover la actividad física, la recreación y el deporte con enfoque diferencial y de género en Villavicencio</t>
  </si>
  <si>
    <t>Personas beneficiadas por los programas de la actividad física, recreación y deporte con enfoque diferencial</t>
  </si>
  <si>
    <t>X</t>
  </si>
  <si>
    <t>2020-050001-0241</t>
  </si>
  <si>
    <t>RECREACION ACTIVIDAD FISICA Y DEPORTE EN CIUDAD ACTIVA DEL MUNICIPIO DE VILLAVICENCIO, META</t>
  </si>
  <si>
    <t>Ampliar la cobetura y calidad en la oferta publica en recreacion y promocion de habitos y estilos de vida saludable en el Municipio de Villaviencio.</t>
  </si>
  <si>
    <t>Desarrollo de Práctica del Deporte, Recreación y Actividad Física DRAF para todos</t>
  </si>
  <si>
    <t xml:space="preserve">Personas Beneficiadas </t>
  </si>
  <si>
    <t>Numero</t>
  </si>
  <si>
    <t xml:space="preserve">1. El Área de Recreación benefició 26.918 personas atendidas en el segundo trimestre. En total se lleva una población atendida de 42.322
2. El Área de Actividad física benefició a 3.239 personas en sus programas regulares
3. Se realizó la celebración del día del niño y evento recreativo de Downhill
</t>
  </si>
  <si>
    <t xml:space="preserve">1.375.282.879,75
ICDE 33
$88.800.000,00 
SGP 92
$783.507.300,39 SGP 90
</t>
  </si>
  <si>
    <t>771.306.713,54 
ICDE 33
276.482.000 
SGP 90 
$82.968.000
 SGP 92</t>
  </si>
  <si>
    <t>Personas</t>
  </si>
  <si>
    <t>Instituto Municipal de Deporte y Recreacion IMDER</t>
  </si>
  <si>
    <t>N/A</t>
  </si>
  <si>
    <t>(222) Realizar eventos recreativos y deportivos con la participación sectorial y comunitaria bajo el enfoque inclusivo, diferencial y de género de acuerdo con la política pública del deporte</t>
  </si>
  <si>
    <t>Eventos recreativos y deportivos comunitarios realizados</t>
  </si>
  <si>
    <t>No aplica</t>
  </si>
  <si>
    <t>Eventos Deportivos Comunitarios realizados</t>
  </si>
  <si>
    <t>Se realizaron dos eventos que promovieron el deporte y la recreación como lo fue la travesía Bgta-Villavicencio MTB y la Media Maratón en el marco del aniversario del Municipio</t>
  </si>
  <si>
    <t>$219.757.925,60 SGP 92
$301.941.036,83 SGP 90
$239.250.000,4
ICDE 33</t>
  </si>
  <si>
    <t>$250.988.000
SGP 90
$55.312.000
SGP 92</t>
  </si>
  <si>
    <t>Se programaron eventos deportivos y comunitarios para el mes de abril</t>
  </si>
  <si>
    <t>(223) Implementar escuelas de formación deportiva, deporte comunitario y deporte alternativo con enfoque de género, étnico y diferencial en Villavicencio</t>
  </si>
  <si>
    <t>Escuelas de formación deportiva, deporte alternativo y comunitario implementadas</t>
  </si>
  <si>
    <t>2020-050001-0243</t>
  </si>
  <si>
    <t>FORMACION Y PREPARACION DEPORTIVA EN ESCUELAS DE INICIACION DEL MUNICIPIO DE VILLAVICENCIO, META</t>
  </si>
  <si>
    <t>Aumentar el apoyo extracurricular de orientación, aprendizaje y práctica de las actividades físicas, recreativas y enseñanza del deporte en niñas niños  y adolescentes de Villavicencio</t>
  </si>
  <si>
    <t xml:space="preserve">   Escuelas deportivas implementadas</t>
  </si>
  <si>
    <t>Durante este trimestre se implementaron 36 escuelas de formación y 14 disciplinas deportivas distribuidas en los siguientes barrios: BALONCESTO ( jordán y manatial), PATINAJE (la madrid y san antonio), VOLEIBOL (7 de agosto y florencia), TAEKWONDO (vainilla, san antonio y guatapé), FUTBOL DE SALON (hacaritama, porfia, san jorge y san josé), AJEDREZ (san jorge), FUTBOL (covisan, gaviotas, san cipriano y la playita), MUAYTHAI (comuneros, san agustin, guatepe 2 y olimpico), FUTBOL SALA (el jardin y santa ines), ATLETISMO (santa catalina, la madrid y porfia), BOXEO (la madrid y san josé), BALON MANO ( la madrid, esperanza, programa convidame). Adicionalmente, en el mes de febrero se hizo entrega de una implementación deportiva a las escuelas de formación de deporte formativo y alternativo para fortalecer la dinamica de cada deporte</t>
  </si>
  <si>
    <t>$756.152.585,83
SGP 90
$708.942.607
ICDE 33
$166.404.807,21 
SGP 92</t>
  </si>
  <si>
    <t xml:space="preserve">$592.628.324
ICDE 33
$100.000.000
SGP 92
$343.569.900
SGP 90 </t>
  </si>
  <si>
    <t>(5) CIUDAD G+D9+A8:AK8+A8:AL8+D9+A8+A8:AL8</t>
  </si>
  <si>
    <t>(224) Capacitar y formar gestores comunitarios del deporte en Villavicencio</t>
  </si>
  <si>
    <t xml:space="preserve">Número de gestores y gestoras comunitarios capacitados </t>
  </si>
  <si>
    <t>2020-050001-0254</t>
  </si>
  <si>
    <t>FORTALECIMIETO DEL DEPORTE ASOCIADO Y COMUNITARIO DEL MUNICIPIO DE VILLAVICENCIO META</t>
  </si>
  <si>
    <t>Fortalecer el deporte asociado y comunitario del municipio de villaviecnico  con apoyo para la practia  formacion y fomento</t>
  </si>
  <si>
    <t>Personas capacitadas</t>
  </si>
  <si>
    <t>No Aplica</t>
  </si>
  <si>
    <t>ICDE-33</t>
  </si>
  <si>
    <t>Se realizo una reunion con la Universidad Cooperativa de Colombia el dia 23 de febrero con los coordinadores del programa deporte asociado y los profesionales de bienestar institucional de universidadad  , con el objetivo de socializar el convenio inter institucional que nos permita poder capacitar los 38 gestores comunitarios en el area del deporte , dicha reunion tuvo como eje fundamental evaluar los alcances entre las partes" universidad e IMDER "que nos permita garantizar el personal docente , la infraestructura y todo el tema logistico y operativo que conlleva la realizacion de un diplomado</t>
  </si>
  <si>
    <t>(225) Fortalecer la actividad física y el deporte en las instituciones educativas</t>
  </si>
  <si>
    <t>Instituciones educativas beneficiadas</t>
  </si>
  <si>
    <t>Instituciones educativas vinculadas al programa Superate-Intercolegiados</t>
  </si>
  <si>
    <t xml:space="preserve">El instituto municipal en el área deportiva cuenta con el programa educación fisica y deporte escolar el cual tiene como objetivo la promoción de educación  basica en el ciclo primario, dentro de los cuales para el segundo trimestre se concretó con los rectores de 20 Institiciones educativas ,  el plan y cronograma la vigencia 2022 dentro de los cuales 12 urbanas y 8 rurales. Sin embargo, también se atenderán sedes de las Instituciones educativas anteriormente mencionadas en jornada extraescolar así:URBANO 1. Juan B. Caballero , 2.Pio XII , 3.Luis Carlos Galan Sarmiento, 4.  Narciso Matus , 5. Francisco Jose de Caldas , 6. Francisco Arango , 7. Marco Fidel Suarez , 8. Miguel Angel Martin  , 9 Isaac Tacha , 10.  Colegio Catumare , 11.Jorge Eliecer Gaitan Ayala , 12. Nuestra Señora de la Paz . RURAL:1.  Guillermo Cano Isaza , 2. Buenos Aires , 3. Simon Bolivar , 4. Agropecuario las Mercedes , 5. Felicidad Barrios , 6. Los CEntauros , 7. Colegio Apiay , 8. Colegio Vanguardia.  
Deporte Escolar: En el programa de Juegos intercolegiados Nacionales 2022 , desde la fase del municipio de Villavicencio , se inscribierón 82 instituciones educativas en la plataforma del ministerio del deporte en el mes de junio de 2022. La poblacion ( Estudiantes ) , inscritos al mes de mayo fue de 890 estudiantes deportistas inscritos a la juegos intercolegiados Nacionales 2022 , fase del municipio de Villavicencio       </t>
  </si>
  <si>
    <t>$250.000.000
 ICDE 33
$100.000.000
SGP 92</t>
  </si>
  <si>
    <t>$26.000.000
ICDE 33
$43.628.476
SGP 92</t>
  </si>
  <si>
    <t>(226) Establecer alianzas con instituciones de educación para la profesionalización del deporte</t>
  </si>
  <si>
    <t>Número de alianzas con instituciones de educación establecidas</t>
  </si>
  <si>
    <t>Transversalidad del deporte, la recreación y la actividad fisica en la construcción de la ciudad</t>
  </si>
  <si>
    <t>(227) Otorgar incentivos a los deportistas que hayan representado al municipio en competiciones nacionales e internacionales, obteniendo una gran figuración deportiva</t>
  </si>
  <si>
    <t>Número de incentivos otorgados</t>
  </si>
  <si>
    <t>Personas beneficadas</t>
  </si>
  <si>
    <t>Desde el Instituto Municipal de Deporte y Recreación se otorgaron incentivos a 5 deportistas en la convocatoria para los premios gramalote según el Acuerdo Municipal No 320 del 2016 el cual tiene como objetivo de conmemorar y reconocer a los deportistas más destacados del año en el municipio de Villavicencio. Estos premios se realizaron en el mes de abril. y adicionalmente, en la travesía Bgta-Villavicencio se entregó un (1) incentivo a la ganadora de BMX en argentina, para un total de seis (6) incentivos otorgados en el trimestre</t>
  </si>
  <si>
    <t>$54.300.000 ICDE 33
$200.000 SGP 90</t>
  </si>
  <si>
    <t>$42.921.676
ICDE 33
$30.100
SGP 90</t>
  </si>
  <si>
    <t>Para el mes de abril se programa la conmemoración de los "PREMIOS GRAMALOTE"</t>
  </si>
  <si>
    <t>(228) Apoyar los organismos deportivos a través de medios físicos y virtuales</t>
  </si>
  <si>
    <t>Organismos deportivos apoyados</t>
  </si>
  <si>
    <t>Organismo deportivos apoyados</t>
  </si>
  <si>
    <t>Para este periodo el programa deporte asociado  otorgo renovacion y reconocimiento de los organos de control y comision disciplinaria a los siguinetes clubes : Club de Patinaje Alcones en la disciplina de Patinaje  , Club Deportivo H &amp; H  en la disciplina de futbol sala , Club Deportivo de Limitacion Visual Lanceros en la disciplina de Discapacidad Visual  , Club Deportivo Taekwondo Mundo Marcial en la disciplina de Taekwondo , Club de Parapente las Gualas en la disciplina de Parapente  , Club Deportivo Cachilapos en la disciplina de Voleibol , Club Deportivo de Ciclismo Diario Ariza de Villavicencio en la disciplina de Ciclismo , Club deportivo de Ajedrez Magistral en la disciplina de Ajedrez , Club Deportivo de Baloncesto sobre Silla de Ruedas LLaneros Club en la disciplina de Discapacidad Fisca  , Club semillas del Meta en la disciplina de Patinaje  , Club Depotivo de Patinaje Sol Naciente en la disciplina de Patinaje  , club deportivo tenis del LLano en la disiciplina de Tenis de Campo  para un total de 11 clubes atendidos con sus respectivas Renovaciones firmadas legalmente por el dircetor del IMDER , asi mismo se realizo una (1) visita a el club deportivo Fotball Academia Inglesa The EFA el dia 09 de junio del 2022 con el objetivo de otorgar reconocimiento Deportivo .</t>
  </si>
  <si>
    <t>$ 452.200.000 
ICDE 33
$230.599.999
 SGP 90
$23.552.586
SGP 901</t>
  </si>
  <si>
    <t xml:space="preserve">385.000.000 
ICDE 33
112.668.000 
SGP 90 </t>
  </si>
  <si>
    <t>(229) Fortalecer el Observatorio del Deporte en alianza con universidades</t>
  </si>
  <si>
    <t>Observatorio del deporte fortalecido</t>
  </si>
  <si>
    <t>2020-050001-0242</t>
  </si>
  <si>
    <t>FORTALECIMIENTO DE LA GESTION Y DIRECCION DEL IMDER EN EL MUNICIPIO DE VILLAVICENCIO, META.</t>
  </si>
  <si>
    <t>Mejorar la planificación y articulación de los procesos de gestión y desarrollo institucional del IMDER</t>
  </si>
  <si>
    <t>Fortalecimiento de la gobernanza del territorio a traves de las practicas deporte, recreación y actividad fisica</t>
  </si>
  <si>
    <t>Sistemas de información implementados</t>
  </si>
  <si>
    <t>Teniendo en cuenta que a la fecha el Instituto Municipal de Deporte y Recreación de Villavicencio no cuenta con un software para la digitalización y sistematización de la información, desde el Observatorio de PPDRAF se ha creado como herramienta de captación un formulario google, para que las áreas de la Política Pública de Deporte, Recreación, Actividad Física y Escenarios puedan realizar el reporte y cargue de la información de la población atendida y de los escenarios caracterizados. 
Se brindó asistencia técnica a las áreas de deporte, recreación y actividad física en las cuales se les socializó la información reportada de grupos regulares e irregulares mediante el instrumento implementado, lo cual permite generar la trazabilidad y cumplimiento de las metas, en lo que se tabuló durante el mes de junio de 2022, se puede determinar que se alcanzó una población de 12.659 beneficiarios, entre niños, niñas, adolescentes, jóvenes, adultos y adultos mayores, lo anterior de acuerdo al desarrollo de actividades por el área de deporte (892) y sus programas de deporte formativo, deporte comunitario, deporte escolar, deporte asociado y educación física escolar; así como las actividades llevadas a cabo por el área de recreación (10229) mediante  los programas de inicio a la vida y madres gestantes, recreándonos, juego y estimulación y recreovía; y por el área de actividad física (1538) mediante los programas de escuelas de actividad física, actividad física funcional, actividades musicalizadas, actividad física para el adulto mayor y rutas camineras y ciclo paseos; Igualmente se realizaron 746 encuestas de satisfacción como medición de cumplimiento y desempeño en los diferentes eventos realizados. Por otra parte, el equipo del observatorio brindó proceso de conteo de la población participante en las recreovías realizadas por el Instituto en el mes.</t>
  </si>
  <si>
    <t>$50.000.000 SGP 90
$47.200.000 SGP 92</t>
  </si>
  <si>
    <t>$50.000.000 
SGP 90
$400.000
SGP 92</t>
  </si>
  <si>
    <t>(231) Fortalecer el Instituto Municipal de Deporte y Recreación</t>
  </si>
  <si>
    <t>Instituto Municipal de Deporte y Recreación fortalecido</t>
  </si>
  <si>
    <t xml:space="preserve">Documentos normativos realizados  </t>
  </si>
  <si>
    <t>Numero de documentos</t>
  </si>
  <si>
    <t>El sistema de gestión de la calidad del instituto está constituido por 14 procesos que están relacionados en el siguiente mapa de procesos  : Durante el periodo del 01 de abril al 30 de junio se ha venido construyendo la documentación  de cada uno de ellos obteniendo los siguientes resultados: 
• Procesos estratégicos: con un cumplimiento del 18 %
  Direccionamiento estratégico: cuenta con un 90%. 
  Planeación institucional: con un 100% cuenta que todos los procedimientos y formatos para su funcionamiento 
  Gestión de la información y las comunicaciones 30%, se encuentra con caracterización, 1 procedimiento, plan estrategico de comunicaciones
• Procesos misionales: cumplimiento de 14,17%
  Promoción y fomento del deporte la recreación y la actividad física: tiene un avance del 70%, cuenta de 4 procedimientos con sus formatos.  
  Gestión de infraestructura de escenarios deportivos y recreativos: esta en un 80%  Cuenta con un manual con sus respectivos formtatos .
  Administración y gestión de escenarios deportivos y recreativos: tiene un 20%, se cuenta con 2 procedimientos que estan en actualización de acuerdo al cambio en el pago de los escenarios deportivos
• Procesos de apoyo: Cumplimiento del 10 %
  Gestión del talento humano: se encuentra a un 70% constituido por un manual y actualización de sus formatos
  Gestión contratación: con un porcentaje de cumplimiento de 70%, se cuenta con 5 procedimiento aprobado.
  Gestión financiera: 15% existen documentos de la vigencia anterior pero están en proceso de revisión y actualización  
  Gestión documental: cumplimiento del 15%, donde se tiene un manual y 1 procedimiento, con sus respectivos soportes, lo demás esta en construcción 
  Gestión jurídica: cumplimiento del 40%, se tiene un manual, y procedimientos de la anterior vigencia en revisión y actualización  
  Gestión de bienes y servicios: 20% de cumplimiento, se cuenta con formatos y se encuentra en construcción procedimiento.
• Procesos de evaluación: Cumplimiento 7.50 %
  Gestión control interno: Cumplimiento del 30%, se cuenta con formatos de este proceso, se esta revisando y actualizando los documentos que se encuentra de la vigencia anterior de este proceso 
  Sistema integrado de gestión: cumplimiento del 30 %, se tiene 1 procedimiento actualizado y 2 en actualización   
En general el sistema de gestión de la calidad cuenta con un avance total del 50.42% donde se identifica los procesos estratégicos con 18%, Procesos misionales 14.17%, Procesos de apoyo 10 % y procesos de evaluación 7.50 %.</t>
  </si>
  <si>
    <t>$515.138.865,39
 ICDE 33
$291.726.166,61 
SGP 90
$163.464.427,33
SGP 92
$118.749.170,68 ICLD 02</t>
  </si>
  <si>
    <t>88.549.170,68
ICLD 02
228.026.475 
ICDE 33
75.000.000 
SGP 90
117.986.314,33
SGP 92</t>
  </si>
  <si>
    <t>(230) Implementar la política del deporte, recreación y actividad física con enfoque diferencial y de género</t>
  </si>
  <si>
    <t>Política del deporte, recreación y actividad física implementada</t>
  </si>
  <si>
    <t>2020-050001-0244</t>
  </si>
  <si>
    <t xml:space="preserve"> IMPLEMENTACION Y EVALUACION DE LA POLITICA PUBLICA DEL DEPORTE, LA RECREACION, LA ACTIVIDAD FISICA Y LA EDUCACION FISICA EN EL MUNICIPIO DE VILLAVICENCIO, META.</t>
  </si>
  <si>
    <t>Documentos de política elaborados  </t>
  </si>
  <si>
    <t xml:space="preserve">Número </t>
  </si>
  <si>
    <t>SGP 92</t>
  </si>
  <si>
    <t>(232) Construir escenarios deportivos y recreativos en el municipio de Villavicencio</t>
  </si>
  <si>
    <t>Número de escenarios deportivos y recreativos construidos</t>
  </si>
  <si>
    <t>2021-050001-0033</t>
  </si>
  <si>
    <t>CONSTRUCCION DE ESCENARIO DEPORTIVO Y RECREATIVO PORFIA EN EL  MUNICIPIO DE VILLAVICENCIO, META</t>
  </si>
  <si>
    <t>Incrementar los niveles de practica  deportiva  y recreativa en el municipio de Villavicencio</t>
  </si>
  <si>
    <t>Gestión, construcción y mantenimiento de escenarios recreo-deportivos y de la actividad física</t>
  </si>
  <si>
    <t>14/02/2022</t>
  </si>
  <si>
    <t>30/11/2022</t>
  </si>
  <si>
    <t>Polideportivos construidos y dotados</t>
  </si>
  <si>
    <t xml:space="preserve">Numero </t>
  </si>
  <si>
    <t>El avance de obra es del 50%, se evidencia avance significativo en la construcción del polideportivo, el cual se encuentra construido su placa deportiva de juego, muros contra impacto, cubierta y graderías, la edificación o polifuncional se encuentra en obra blanca y continúan realizando obras de enchape y acabados, la cancha sintética se encuentran construidas su graderías y cubiertas al 100%, continúan trabajando en obras de excavación y drenaje en el Cárcamo perimetral, así mismo se evidencia el trabajan y fundida de senderos peatonales.</t>
  </si>
  <si>
    <t>Recursos de crédito</t>
  </si>
  <si>
    <t>2021-050001-0028</t>
  </si>
  <si>
    <t>CONSTRUCCIÓN DE ESCENARIO DEPORTIVO Y RECREATIVO LA RELIQUIA EN EL MUNICIPIO DE VILLAVICENCIO META</t>
  </si>
  <si>
    <t>Proporcionar escenarios físicos para desarrollar prácticas deportivas y recreativas en el sector de Reliquia del Municipio de Villavicencio</t>
  </si>
  <si>
    <t xml:space="preserve">Polideportivos construidos y dotados </t>
  </si>
  <si>
    <t>El avance en las obras corresponden al 45% y se evidencia los trabajos del mejoramiento del terreno en el polideportivo donde posteriormente se realizará la fundida de la placa deportiva, los dos ejes de graderías se encuentran construidos en su totalidad, las bases pedestales y estructura metálica y cubierta se encuentran al 100% terminadas, por otra parte el eje de las graderías que hacen parte de la cancha sintética se encuentran construidas junto a su cubierta en su totalidad, el polifuncional o edificación avanza en un 40% la planta del primer piso ya se encuentra en obra gris.</t>
  </si>
  <si>
    <t>(233) Realizar mantenimiento y mejoramiento a la infraestructura deportiva, recreativa y administrativa a cargo del IMDER</t>
  </si>
  <si>
    <t>Infraestructuras deportivas, recreativas y administrativas mejoradas</t>
  </si>
  <si>
    <t>2020-050001-0259</t>
  </si>
  <si>
    <t>MEJORAMIENTO DE LA INFRAESTRUCTURA  DEPORTIVA Y RECREATICA DEL MUNICIPIO DE VILLAVICENCIO, META</t>
  </si>
  <si>
    <t>Cancha mantenidas</t>
  </si>
  <si>
    <t xml:space="preserve">A las 8 cachas sintéticas administradas por el IMDER, se les realiza mantenimientos preventivos de manera diaria en cuanto a su limpieza en el área de juego del material orgánico e inorgánico que deposita aquí a causa de los arboles perimetrales y algunos residuos dejados por deportistas, continuamente se realiza limpieza de las canales perimetrales al escenario deportivo, una vez culminado los trabajos de limpieza, se procede al barrido y distribución del caucho el cual por lluvias y pendiente se deposita en los costados del escenario deportivo, estas actividades se realizan de manera continua para el cuidado de los escenarios deportivos cumpliendo con el cronograma de frecuencia el cual indica la periocidad de los trabajos a realizar, en tal sentido y de acuerdo a las inspecciones en campo, se realizó riegue y distribución de nuevo caucho en las canchas sintéticas de la bombonera, villa bolívar y menegua. </t>
  </si>
  <si>
    <t>$442.314.239,09 
SGP 92 
$144.193.336,91 
ICDE 33
$19.071.424
SGP 90
$950.000.000
ICDE-22</t>
  </si>
  <si>
    <t>200.000.000
ICDE 33
439.491.943.09 
SGP 92</t>
  </si>
  <si>
    <t>Canchas de eventos recreativos mejorados</t>
  </si>
  <si>
    <t>$219.668.135,32 
SGP 92</t>
  </si>
  <si>
    <t>&gt; el IMDER a través del área de infraestructura de escenarios deportivos adelanta el proyecto de mantenimiento y mejoramiento de 12 escenarios deportivos ubicados en la zona urbana del municipio de Villavicencio a fin de recuperar espacios deportivos que mejoren la integridad en las comunidades e incentivando al deporte y el aprovechamiento del tiempo libre. Se encuentra en actualización el proyecto</t>
  </si>
  <si>
    <t>Placa deportiva adecuada</t>
  </si>
  <si>
    <t xml:space="preserve">$327.569.888,66 
SGP 92 </t>
  </si>
  <si>
    <t>x</t>
  </si>
  <si>
    <t>PLANEACIÓN INSTITUCIONAL</t>
  </si>
  <si>
    <t>INSTITUTO MUNICIPAL DE DEPORTES Y RECREACIÓN - IMDER</t>
  </si>
  <si>
    <t>IDENTIFICACIÓN CON EL PLAN DE DESARROLLO 2020 - 2023</t>
  </si>
  <si>
    <t>%  INDICE DE AVANCE FINANCIERO  (ep)*100/ (pi)</t>
  </si>
  <si>
    <t>Garantizar la  implementacion y articulación  de la política pública del deporte, la recreación, la actividad física y la educación física con otras políticas públicas del municipio de Villavicencio y sus actores.</t>
  </si>
  <si>
    <t>313 434 7388</t>
  </si>
  <si>
    <t>direccion@imdervillavicencio.gov.co</t>
  </si>
  <si>
    <t>DIRECTOR</t>
  </si>
  <si>
    <t>WILLIAM SEBASTIAN PISCO PARRADO</t>
  </si>
  <si>
    <t>subdireccionfinanciera@imdervillavicencio.gov.co</t>
  </si>
  <si>
    <t>subdirecciontecnica@imdervillavicencio.gov.co</t>
  </si>
  <si>
    <t>planeacion@imdervillavicencio.gov.co</t>
  </si>
  <si>
    <t>SUBDIRECTORA  ADMINISTRATIVA Y FINANCIERA</t>
  </si>
  <si>
    <t>SUBDIRECTOR TÉCNICO</t>
  </si>
  <si>
    <t>Contratista</t>
  </si>
  <si>
    <t>GUSTAVO ADOLFO BASTO FORERO</t>
  </si>
  <si>
    <t xml:space="preserve">YANED SIERRA CASTRILLON </t>
  </si>
  <si>
    <t>OTTO ERNESTO PRIETO SUAREZ</t>
  </si>
  <si>
    <t>318 360 71 00</t>
  </si>
  <si>
    <t>310 784 75 72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</si>
</sst>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dd/mm/yy"/>
    <numFmt numFmtId="165" formatCode="0.0%"/>
    <numFmt numFmtId="166" formatCode="[$$-240A]#,##0.00"/>
    <numFmt numFmtId="167" formatCode="dd\-mm\-yy"/>
    <numFmt numFmtId="168" formatCode="&quot;$&quot;\ #,##0.00"/>
    <numFmt numFmtId="169" formatCode="#,##0.00_ ;\-#,##0.00\ "/>
  </numFmts>
  <fonts count="35" x14ac:knownFonts="1">
    <font>
      <sz val="11"/>
      <color theme="1"/>
      <name val="Arial"/>
    </font>
    <font>
      <sz val="11"/>
      <color theme="1"/>
      <name val="Calibri"/>
      <family val="2"/>
      <scheme val="minor"/>
    </font>
    <font>
      <b/>
      <sz val="10"/>
      <color theme="1"/>
      <name val="Arial"/>
      <family val="2"/>
    </font>
    <font>
      <b/>
      <sz val="10"/>
      <color theme="1"/>
      <name val="Arial Narrow"/>
      <family val="2"/>
    </font>
    <font>
      <sz val="10"/>
      <color theme="1"/>
      <name val="Arial"/>
      <family val="2"/>
    </font>
    <font>
      <sz val="11"/>
      <color theme="1"/>
      <name val="Calibri"/>
      <family val="2"/>
    </font>
    <font>
      <vertAlign val="superscript"/>
      <sz val="11"/>
      <color theme="1"/>
      <name val="Calibri"/>
      <family val="2"/>
    </font>
    <font>
      <b/>
      <sz val="10"/>
      <color theme="1"/>
      <name val="Arial"/>
      <family val="2"/>
    </font>
    <font>
      <b/>
      <sz val="11"/>
      <color theme="1"/>
      <name val="Calibri"/>
      <family val="2"/>
      <scheme val="minor"/>
    </font>
    <font>
      <b/>
      <sz val="8"/>
      <color theme="1"/>
      <name val="Arial"/>
      <family val="2"/>
    </font>
    <font>
      <b/>
      <sz val="8"/>
      <color theme="1"/>
      <name val="Calibri"/>
      <family val="2"/>
      <scheme val="minor"/>
    </font>
    <font>
      <sz val="11"/>
      <color theme="1"/>
      <name val="Arial"/>
      <family val="2"/>
    </font>
    <font>
      <sz val="10"/>
      <name val="Arial"/>
      <family val="2"/>
    </font>
    <font>
      <b/>
      <sz val="10"/>
      <name val="Arial"/>
      <family val="2"/>
    </font>
    <font>
      <b/>
      <sz val="12"/>
      <name val="Arial"/>
      <family val="2"/>
    </font>
    <font>
      <sz val="12"/>
      <color theme="1"/>
      <name val="Arial"/>
      <family val="2"/>
    </font>
    <font>
      <b/>
      <sz val="11"/>
      <name val="Arial"/>
      <family val="2"/>
    </font>
    <font>
      <b/>
      <sz val="11"/>
      <color theme="1"/>
      <name val="Arial"/>
      <family val="2"/>
    </font>
    <font>
      <b/>
      <sz val="14"/>
      <color theme="1"/>
      <name val="Arial"/>
      <family val="2"/>
    </font>
    <font>
      <sz val="14"/>
      <name val="Arial"/>
      <family val="2"/>
    </font>
    <font>
      <b/>
      <sz val="14"/>
      <name val="Arial"/>
      <family val="2"/>
    </font>
    <font>
      <sz val="9"/>
      <color theme="1"/>
      <name val="Arial"/>
      <family val="2"/>
    </font>
    <font>
      <sz val="11"/>
      <color theme="1"/>
      <name val="Arial"/>
      <family val="2"/>
    </font>
    <font>
      <sz val="12"/>
      <name val="Arial"/>
      <family val="2"/>
    </font>
    <font>
      <sz val="12"/>
      <color rgb="FF000000"/>
      <name val="Arial"/>
      <family val="2"/>
    </font>
    <font>
      <b/>
      <sz val="12"/>
      <color theme="1"/>
      <name val="Arial"/>
      <family val="2"/>
    </font>
    <font>
      <sz val="11"/>
      <color rgb="FF333333"/>
      <name val="Arial"/>
      <family val="2"/>
    </font>
    <font>
      <b/>
      <sz val="12"/>
      <color theme="1"/>
      <name val="Arial Narrow"/>
      <family val="2"/>
    </font>
    <font>
      <b/>
      <sz val="13"/>
      <color theme="1"/>
      <name val="Arial"/>
      <family val="2"/>
    </font>
    <font>
      <b/>
      <sz val="16"/>
      <color theme="1"/>
      <name val="Arial"/>
      <family val="2"/>
    </font>
    <font>
      <sz val="15"/>
      <color theme="1"/>
      <name val="Arial"/>
      <family val="2"/>
    </font>
    <font>
      <u/>
      <sz val="11"/>
      <color theme="10"/>
      <name val="Arial"/>
    </font>
    <font>
      <sz val="15"/>
      <name val="Arial"/>
      <family val="2"/>
    </font>
    <font>
      <u/>
      <sz val="15"/>
      <color theme="10"/>
      <name val="Arial"/>
      <family val="2"/>
    </font>
    <font>
      <sz val="15"/>
      <color theme="10"/>
      <name val="Arial"/>
      <family val="2"/>
    </font>
  </fonts>
  <fills count="26">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
      <patternFill patternType="solid">
        <fgColor rgb="FFDBE5F1"/>
        <bgColor rgb="FFDBE5F1"/>
      </patternFill>
    </fill>
    <fill>
      <patternFill patternType="solid">
        <fgColor theme="0" tint="-4.9989318521683403E-2"/>
        <bgColor indexed="64"/>
      </patternFill>
    </fill>
    <fill>
      <patternFill patternType="solid">
        <fgColor theme="0" tint="-0.14999847407452621"/>
        <bgColor rgb="FFD8D8D8"/>
      </patternFill>
    </fill>
    <fill>
      <patternFill patternType="solid">
        <fgColor theme="0" tint="-4.9989318521683403E-2"/>
        <bgColor rgb="FFF2F2F2"/>
      </patternFill>
    </fill>
    <fill>
      <patternFill patternType="solid">
        <fgColor theme="0" tint="-4.9989318521683403E-2"/>
        <bgColor rgb="FFD8D8D8"/>
      </patternFill>
    </fill>
    <fill>
      <patternFill patternType="solid">
        <fgColor theme="0" tint="-0.14999847407452621"/>
        <bgColor indexed="64"/>
      </patternFill>
    </fill>
    <fill>
      <patternFill patternType="solid">
        <fgColor theme="2" tint="-4.9989318521683403E-2"/>
        <bgColor rgb="FFF2F2F2"/>
      </patternFill>
    </fill>
    <fill>
      <patternFill patternType="solid">
        <fgColor theme="0"/>
        <bgColor indexed="64"/>
      </patternFill>
    </fill>
    <fill>
      <patternFill patternType="solid">
        <fgColor theme="2" tint="-0.249977111117893"/>
        <bgColor rgb="FFBFBFBF"/>
      </patternFill>
    </fill>
    <fill>
      <patternFill patternType="solid">
        <fgColor theme="2" tint="-0.249977111117893"/>
        <bgColor indexed="64"/>
      </patternFill>
    </fill>
    <fill>
      <patternFill patternType="solid">
        <fgColor theme="2" tint="-0.249977111117893"/>
        <bgColor rgb="FFDBE5F1"/>
      </patternFill>
    </fill>
    <fill>
      <patternFill patternType="solid">
        <fgColor theme="4" tint="0.79998168889431442"/>
        <bgColor indexed="64"/>
      </patternFill>
    </fill>
    <fill>
      <patternFill patternType="solid">
        <fgColor theme="4" tint="0.79998168889431442"/>
        <bgColor theme="0"/>
      </patternFill>
    </fill>
    <fill>
      <patternFill patternType="solid">
        <fgColor theme="4" tint="0.79998168889431442"/>
        <bgColor rgb="FFBFBFBF"/>
      </patternFill>
    </fill>
    <fill>
      <patternFill patternType="solid">
        <fgColor theme="4" tint="0.39997558519241921"/>
        <bgColor rgb="FFF2F2F2"/>
      </patternFill>
    </fill>
    <fill>
      <patternFill patternType="solid">
        <fgColor theme="4" tint="0.39997558519241921"/>
        <bgColor indexed="64"/>
      </patternFill>
    </fill>
    <fill>
      <patternFill patternType="solid">
        <fgColor theme="4" tint="0.59999389629810485"/>
        <bgColor rgb="FFD8D8D8"/>
      </patternFill>
    </fill>
    <fill>
      <patternFill patternType="solid">
        <fgColor theme="4" tint="0.59999389629810485"/>
        <bgColor indexed="64"/>
      </patternFill>
    </fill>
    <fill>
      <patternFill patternType="solid">
        <fgColor theme="2" tint="-0.34998626667073579"/>
        <bgColor indexed="64"/>
      </patternFill>
    </fill>
  </fills>
  <borders count="79">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medium">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top/>
      <bottom style="thin">
        <color rgb="FF000000"/>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indexed="64"/>
      </top>
      <bottom/>
      <diagonal/>
    </border>
    <border>
      <left style="medium">
        <color indexed="64"/>
      </left>
      <right style="thin">
        <color rgb="FF000000"/>
      </right>
      <top style="thin">
        <color rgb="FF000000"/>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diagonal/>
    </border>
    <border>
      <left style="thin">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31" fillId="0" borderId="0" applyNumberFormat="0" applyFill="0" applyBorder="0" applyAlignment="0" applyProtection="0"/>
  </cellStyleXfs>
  <cellXfs count="299">
    <xf numFmtId="0" fontId="0" fillId="0" borderId="0" xfId="0"/>
    <xf numFmtId="0" fontId="2" fillId="2" borderId="5" xfId="0" applyFont="1" applyFill="1" applyBorder="1" applyAlignment="1">
      <alignment horizontal="center" vertical="center"/>
    </xf>
    <xf numFmtId="0" fontId="2" fillId="3" borderId="5" xfId="0" applyFont="1" applyFill="1" applyBorder="1" applyAlignment="1">
      <alignment vertical="center"/>
    </xf>
    <xf numFmtId="0" fontId="2" fillId="3" borderId="7" xfId="0" applyFont="1" applyFill="1" applyBorder="1" applyAlignment="1">
      <alignment vertical="center"/>
    </xf>
    <xf numFmtId="165" fontId="3" fillId="0" borderId="12" xfId="0" applyNumberFormat="1" applyFont="1" applyBorder="1" applyAlignment="1">
      <alignment horizontal="right" vertical="center" shrinkToFit="1"/>
    </xf>
    <xf numFmtId="0" fontId="2" fillId="0" borderId="0" xfId="0" applyFont="1" applyAlignment="1">
      <alignment vertical="center" textRotation="90"/>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textRotation="90" wrapText="1"/>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xf numFmtId="0" fontId="4" fillId="0" borderId="0" xfId="0" applyFont="1" applyAlignment="1">
      <alignment horizontal="left" wrapText="1"/>
    </xf>
    <xf numFmtId="167" fontId="4" fillId="0" borderId="0" xfId="0" applyNumberFormat="1" applyFont="1"/>
    <xf numFmtId="165" fontId="3" fillId="0" borderId="33" xfId="0" applyNumberFormat="1" applyFont="1" applyBorder="1" applyAlignment="1">
      <alignment horizontal="right" vertical="center" shrinkToFit="1"/>
    </xf>
    <xf numFmtId="0" fontId="5" fillId="0" borderId="0" xfId="0" applyFont="1"/>
    <xf numFmtId="0" fontId="1" fillId="0" borderId="0" xfId="1"/>
    <xf numFmtId="0" fontId="8" fillId="8" borderId="37" xfId="1" applyFont="1" applyFill="1" applyBorder="1" applyAlignment="1">
      <alignment wrapText="1"/>
    </xf>
    <xf numFmtId="0" fontId="9" fillId="8" borderId="37" xfId="1" applyFont="1" applyFill="1" applyBorder="1" applyAlignment="1">
      <alignment wrapText="1"/>
    </xf>
    <xf numFmtId="0" fontId="9" fillId="8" borderId="37" xfId="1" applyFont="1" applyFill="1" applyBorder="1" applyAlignment="1">
      <alignment horizontal="center" vertical="center" wrapText="1"/>
    </xf>
    <xf numFmtId="0" fontId="10" fillId="8" borderId="37" xfId="1" applyFont="1" applyFill="1" applyBorder="1" applyAlignment="1">
      <alignment wrapText="1"/>
    </xf>
    <xf numFmtId="0" fontId="10" fillId="8" borderId="37" xfId="1" applyFont="1" applyFill="1" applyBorder="1" applyAlignment="1">
      <alignment vertical="center" wrapText="1"/>
    </xf>
    <xf numFmtId="0" fontId="10" fillId="8" borderId="37" xfId="1" applyFont="1" applyFill="1" applyBorder="1" applyAlignment="1">
      <alignment horizontal="center" vertical="center" wrapText="1"/>
    </xf>
    <xf numFmtId="0" fontId="1" fillId="0" borderId="37" xfId="1" applyBorder="1" applyAlignment="1">
      <alignment wrapText="1"/>
    </xf>
    <xf numFmtId="0" fontId="7" fillId="0" borderId="37" xfId="1" applyFont="1" applyBorder="1" applyAlignment="1">
      <alignment wrapText="1"/>
    </xf>
    <xf numFmtId="0" fontId="1" fillId="0" borderId="37" xfId="1" applyBorder="1" applyAlignment="1">
      <alignment vertical="center" wrapText="1"/>
    </xf>
    <xf numFmtId="0" fontId="1" fillId="0" borderId="0" xfId="1" applyAlignment="1">
      <alignment wrapText="1"/>
    </xf>
    <xf numFmtId="0" fontId="7" fillId="0" borderId="37" xfId="1" applyFont="1" applyBorder="1" applyAlignment="1">
      <alignment vertical="center" wrapText="1"/>
    </xf>
    <xf numFmtId="0" fontId="8" fillId="0" borderId="37" xfId="1" applyFont="1" applyBorder="1" applyAlignment="1">
      <alignment wrapText="1"/>
    </xf>
    <xf numFmtId="0" fontId="8" fillId="0" borderId="37" xfId="1" applyFont="1" applyBorder="1" applyAlignment="1">
      <alignment vertical="center" wrapText="1"/>
    </xf>
    <xf numFmtId="164" fontId="4" fillId="0" borderId="16" xfId="0" applyNumberFormat="1" applyFont="1" applyBorder="1" applyAlignment="1">
      <alignment horizontal="center" vertical="top" wrapText="1"/>
    </xf>
    <xf numFmtId="165" fontId="2" fillId="0" borderId="16" xfId="0" applyNumberFormat="1" applyFont="1" applyBorder="1" applyAlignment="1">
      <alignment horizontal="right" vertical="top" shrinkToFit="1"/>
    </xf>
    <xf numFmtId="0" fontId="4" fillId="0" borderId="0" xfId="0" applyFont="1" applyAlignment="1">
      <alignment vertical="top"/>
    </xf>
    <xf numFmtId="165" fontId="2" fillId="0" borderId="13" xfId="0" applyNumberFormat="1" applyFont="1" applyBorder="1" applyAlignment="1">
      <alignment horizontal="right" vertical="top" shrinkToFit="1"/>
    </xf>
    <xf numFmtId="4" fontId="4" fillId="0" borderId="13" xfId="0" applyNumberFormat="1" applyFont="1" applyBorder="1" applyAlignment="1">
      <alignment vertical="top" wrapText="1"/>
    </xf>
    <xf numFmtId="0" fontId="2" fillId="7" borderId="13" xfId="0" applyFont="1" applyFill="1" applyBorder="1" applyAlignment="1">
      <alignment horizontal="center" vertical="top"/>
    </xf>
    <xf numFmtId="166" fontId="4" fillId="0" borderId="13" xfId="0" applyNumberFormat="1" applyFont="1" applyBorder="1" applyAlignment="1">
      <alignment horizontal="right" vertical="top" wrapText="1"/>
    </xf>
    <xf numFmtId="1" fontId="2" fillId="11" borderId="19" xfId="0" applyNumberFormat="1" applyFont="1" applyFill="1" applyBorder="1" applyAlignment="1">
      <alignment horizontal="center" vertical="center" wrapText="1"/>
    </xf>
    <xf numFmtId="4" fontId="2" fillId="11" borderId="19" xfId="0" applyNumberFormat="1" applyFont="1" applyFill="1" applyBorder="1" applyAlignment="1">
      <alignment horizontal="center" vertical="center" wrapText="1"/>
    </xf>
    <xf numFmtId="0" fontId="2" fillId="7" borderId="19" xfId="0" applyFont="1" applyFill="1" applyBorder="1"/>
    <xf numFmtId="0" fontId="2" fillId="5" borderId="54" xfId="0" applyFont="1" applyFill="1" applyBorder="1" applyAlignment="1">
      <alignment vertical="center"/>
    </xf>
    <xf numFmtId="0" fontId="2" fillId="5" borderId="55" xfId="0" applyFont="1" applyFill="1" applyBorder="1" applyAlignment="1">
      <alignment vertical="center"/>
    </xf>
    <xf numFmtId="1" fontId="4" fillId="4" borderId="13" xfId="0" applyNumberFormat="1" applyFont="1" applyFill="1" applyBorder="1" applyAlignment="1">
      <alignment horizontal="center" vertical="center" wrapText="1"/>
    </xf>
    <xf numFmtId="4" fontId="4" fillId="4" borderId="13" xfId="0" applyNumberFormat="1" applyFont="1" applyFill="1" applyBorder="1" applyAlignment="1">
      <alignment horizontal="center" vertical="center" wrapText="1"/>
    </xf>
    <xf numFmtId="1" fontId="4" fillId="11" borderId="13" xfId="0" applyNumberFormat="1" applyFont="1" applyFill="1" applyBorder="1" applyAlignment="1">
      <alignment horizontal="center" vertical="center" wrapText="1"/>
    </xf>
    <xf numFmtId="4" fontId="4" fillId="11" borderId="13"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4" fontId="4" fillId="13" borderId="13" xfId="0" applyNumberFormat="1" applyFont="1" applyFill="1" applyBorder="1" applyAlignment="1">
      <alignment horizontal="center" vertical="center" wrapText="1"/>
    </xf>
    <xf numFmtId="4" fontId="4" fillId="10" borderId="16" xfId="0" applyNumberFormat="1" applyFont="1" applyFill="1" applyBorder="1" applyAlignment="1">
      <alignment horizontal="center" vertical="center" wrapText="1"/>
    </xf>
    <xf numFmtId="0" fontId="4" fillId="11" borderId="53" xfId="0" applyFont="1" applyFill="1" applyBorder="1" applyAlignment="1">
      <alignment horizontal="center" vertical="center" wrapText="1"/>
    </xf>
    <xf numFmtId="1" fontId="4" fillId="11" borderId="68" xfId="0" applyNumberFormat="1" applyFont="1" applyFill="1" applyBorder="1" applyAlignment="1">
      <alignment horizontal="center" vertical="center" wrapText="1"/>
    </xf>
    <xf numFmtId="1" fontId="4" fillId="11" borderId="15" xfId="0" applyNumberFormat="1" applyFont="1" applyFill="1" applyBorder="1" applyAlignment="1">
      <alignment horizontal="center" vertical="center" wrapText="1"/>
    </xf>
    <xf numFmtId="1" fontId="4" fillId="11" borderId="69" xfId="0" applyNumberFormat="1" applyFont="1" applyFill="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vertical="center"/>
    </xf>
    <xf numFmtId="164" fontId="4"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4" fontId="4" fillId="0" borderId="12" xfId="0" applyNumberFormat="1" applyFont="1" applyBorder="1" applyAlignment="1">
      <alignment horizontal="right" vertical="center"/>
    </xf>
    <xf numFmtId="166" fontId="4" fillId="0" borderId="12" xfId="0" applyNumberFormat="1" applyFont="1" applyBorder="1" applyAlignment="1">
      <alignment horizontal="right" vertical="center" wrapText="1"/>
    </xf>
    <xf numFmtId="4" fontId="4" fillId="0" borderId="12" xfId="0" applyNumberFormat="1" applyFont="1" applyBorder="1" applyAlignment="1">
      <alignment horizontal="center"/>
    </xf>
    <xf numFmtId="0" fontId="4" fillId="0" borderId="12" xfId="0" applyFont="1" applyBorder="1" applyAlignment="1">
      <alignment horizontal="center"/>
    </xf>
    <xf numFmtId="0" fontId="4" fillId="0" borderId="12" xfId="0" applyFont="1" applyBorder="1" applyAlignment="1">
      <alignment horizontal="left"/>
    </xf>
    <xf numFmtId="0" fontId="4" fillId="0" borderId="12" xfId="0" applyFont="1" applyBorder="1" applyAlignment="1">
      <alignment horizontal="right"/>
    </xf>
    <xf numFmtId="0" fontId="4" fillId="0" borderId="31" xfId="0" applyFont="1" applyBorder="1" applyAlignment="1">
      <alignment horizontal="center"/>
    </xf>
    <xf numFmtId="0" fontId="2" fillId="5" borderId="32" xfId="0" applyFont="1" applyFill="1" applyBorder="1" applyAlignment="1">
      <alignment vertical="center"/>
    </xf>
    <xf numFmtId="0" fontId="2" fillId="5" borderId="33" xfId="0" applyFont="1" applyFill="1" applyBorder="1" applyAlignment="1">
      <alignment vertical="center"/>
    </xf>
    <xf numFmtId="4" fontId="2" fillId="7" borderId="33" xfId="0" applyNumberFormat="1" applyFont="1" applyFill="1" applyBorder="1" applyAlignment="1">
      <alignment horizontal="right" vertical="center"/>
    </xf>
    <xf numFmtId="0" fontId="2" fillId="5" borderId="33" xfId="0" applyFont="1" applyFill="1" applyBorder="1" applyAlignment="1">
      <alignment horizontal="right" vertical="center"/>
    </xf>
    <xf numFmtId="166" fontId="2" fillId="7" borderId="33" xfId="0" applyNumberFormat="1" applyFont="1" applyFill="1" applyBorder="1" applyAlignment="1">
      <alignment horizontal="right" vertical="center" wrapText="1"/>
    </xf>
    <xf numFmtId="0" fontId="2" fillId="5" borderId="33" xfId="0" applyFont="1" applyFill="1" applyBorder="1" applyAlignment="1">
      <alignment horizontal="center" vertical="top"/>
    </xf>
    <xf numFmtId="0" fontId="2" fillId="5" borderId="33" xfId="0" applyFont="1" applyFill="1" applyBorder="1" applyAlignment="1">
      <alignment horizontal="center" vertical="center"/>
    </xf>
    <xf numFmtId="0" fontId="2" fillId="5" borderId="33" xfId="0" applyFont="1" applyFill="1" applyBorder="1" applyAlignment="1">
      <alignment horizontal="right"/>
    </xf>
    <xf numFmtId="1" fontId="2" fillId="7" borderId="33" xfId="0" applyNumberFormat="1" applyFont="1" applyFill="1" applyBorder="1" applyAlignment="1">
      <alignment horizontal="center" vertical="center"/>
    </xf>
    <xf numFmtId="0" fontId="2" fillId="5" borderId="36" xfId="0" applyFont="1" applyFill="1" applyBorder="1" applyAlignment="1">
      <alignment horizontal="right"/>
    </xf>
    <xf numFmtId="0" fontId="0" fillId="0" borderId="0" xfId="0" applyAlignment="1">
      <alignment horizontal="center"/>
    </xf>
    <xf numFmtId="0" fontId="14" fillId="0" borderId="0" xfId="0" applyFont="1" applyAlignment="1">
      <alignment horizontal="center" vertical="center" wrapText="1"/>
    </xf>
    <xf numFmtId="0" fontId="15" fillId="0" borderId="0" xfId="0" applyFont="1" applyAlignment="1">
      <alignment horizontal="center"/>
    </xf>
    <xf numFmtId="0" fontId="14" fillId="0" borderId="0" xfId="0" applyFont="1" applyAlignment="1">
      <alignmen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2" fillId="15" borderId="55" xfId="0" applyFont="1" applyFill="1" applyBorder="1" applyAlignment="1">
      <alignment vertical="center"/>
    </xf>
    <xf numFmtId="0" fontId="2" fillId="17" borderId="55" xfId="0" applyFont="1" applyFill="1" applyBorder="1" applyAlignment="1">
      <alignment horizontal="right" vertical="center"/>
    </xf>
    <xf numFmtId="165" fontId="3" fillId="16" borderId="55" xfId="0" applyNumberFormat="1" applyFont="1" applyFill="1" applyBorder="1" applyAlignment="1">
      <alignment horizontal="right" vertical="center" shrinkToFit="1"/>
    </xf>
    <xf numFmtId="0" fontId="2" fillId="15" borderId="55" xfId="0" applyFont="1" applyFill="1" applyBorder="1" applyAlignment="1">
      <alignment horizontal="right" vertical="center"/>
    </xf>
    <xf numFmtId="0" fontId="2" fillId="15" borderId="55" xfId="0" applyFont="1" applyFill="1" applyBorder="1" applyAlignment="1">
      <alignment horizontal="right"/>
    </xf>
    <xf numFmtId="0" fontId="2" fillId="16" borderId="55" xfId="0" applyFont="1" applyFill="1" applyBorder="1" applyAlignment="1">
      <alignment horizontal="right"/>
    </xf>
    <xf numFmtId="0" fontId="2" fillId="15" borderId="58" xfId="0" applyFont="1" applyFill="1" applyBorder="1" applyAlignment="1">
      <alignment horizontal="right"/>
    </xf>
    <xf numFmtId="0" fontId="18" fillId="19" borderId="51" xfId="0" applyFont="1" applyFill="1" applyBorder="1" applyAlignment="1">
      <alignment vertical="center"/>
    </xf>
    <xf numFmtId="0" fontId="18" fillId="21" borderId="51" xfId="0" applyFont="1" applyFill="1" applyBorder="1" applyAlignment="1">
      <alignment horizontal="center" vertical="center"/>
    </xf>
    <xf numFmtId="1" fontId="2" fillId="23" borderId="13" xfId="0" applyNumberFormat="1" applyFont="1" applyFill="1" applyBorder="1" applyAlignment="1">
      <alignment horizontal="center" vertical="center" wrapText="1"/>
    </xf>
    <xf numFmtId="4" fontId="2" fillId="23" borderId="13" xfId="0" applyNumberFormat="1" applyFont="1" applyFill="1" applyBorder="1" applyAlignment="1">
      <alignment horizontal="center" vertical="center" wrapText="1"/>
    </xf>
    <xf numFmtId="0" fontId="21" fillId="0" borderId="0" xfId="0" applyFont="1"/>
    <xf numFmtId="0" fontId="15" fillId="0" borderId="37" xfId="0" applyFont="1" applyBorder="1" applyAlignment="1">
      <alignment horizontal="center" vertical="center" wrapText="1"/>
    </xf>
    <xf numFmtId="0" fontId="23" fillId="0" borderId="37" xfId="0" applyFont="1" applyBorder="1" applyAlignment="1">
      <alignment horizontal="justify" vertical="center" wrapText="1"/>
    </xf>
    <xf numFmtId="0" fontId="24" fillId="0" borderId="37" xfId="0" applyFont="1" applyBorder="1" applyAlignment="1">
      <alignment horizontal="center" vertical="center" wrapText="1"/>
    </xf>
    <xf numFmtId="0" fontId="15" fillId="0" borderId="37" xfId="0" applyFont="1" applyBorder="1" applyAlignment="1">
      <alignment horizontal="left" vertical="center" wrapText="1"/>
    </xf>
    <xf numFmtId="164" fontId="15" fillId="0" borderId="37" xfId="0" applyNumberFormat="1" applyFont="1" applyBorder="1" applyAlignment="1">
      <alignment horizontal="center" vertical="center" wrapText="1"/>
    </xf>
    <xf numFmtId="0" fontId="15" fillId="0" borderId="37" xfId="0" applyFont="1" applyBorder="1" applyAlignment="1">
      <alignment horizontal="center" vertical="center"/>
    </xf>
    <xf numFmtId="1" fontId="15" fillId="0" borderId="37" xfId="0" applyNumberFormat="1" applyFont="1" applyBorder="1" applyAlignment="1">
      <alignment horizontal="center" vertical="center"/>
    </xf>
    <xf numFmtId="165" fontId="25" fillId="0" borderId="37" xfId="0" applyNumberFormat="1" applyFont="1" applyBorder="1" applyAlignment="1">
      <alignment horizontal="center" vertical="center" shrinkToFit="1"/>
    </xf>
    <xf numFmtId="0" fontId="15" fillId="0" borderId="37" xfId="0" applyFont="1" applyBorder="1" applyAlignment="1">
      <alignment horizontal="left" vertical="top" wrapText="1"/>
    </xf>
    <xf numFmtId="166" fontId="15" fillId="0" borderId="37" xfId="0" applyNumberFormat="1" applyFont="1" applyBorder="1" applyAlignment="1">
      <alignment horizontal="center" vertical="center" wrapText="1"/>
    </xf>
    <xf numFmtId="0" fontId="15" fillId="0" borderId="37" xfId="0" applyFont="1" applyBorder="1" applyAlignment="1">
      <alignment horizontal="justify" vertical="center"/>
    </xf>
    <xf numFmtId="43" fontId="15" fillId="0" borderId="37" xfId="2" applyFont="1" applyFill="1" applyBorder="1" applyAlignment="1">
      <alignment horizontal="center" vertical="center" wrapText="1"/>
    </xf>
    <xf numFmtId="1" fontId="15" fillId="0" borderId="37" xfId="2" applyNumberFormat="1" applyFont="1" applyFill="1" applyBorder="1" applyAlignment="1">
      <alignment horizontal="center" vertical="center" wrapText="1"/>
    </xf>
    <xf numFmtId="0" fontId="15" fillId="0" borderId="37" xfId="0" applyFont="1" applyBorder="1" applyAlignment="1">
      <alignment horizontal="justify" vertical="center" wrapText="1"/>
    </xf>
    <xf numFmtId="2" fontId="15" fillId="0" borderId="37" xfId="0" applyNumberFormat="1" applyFont="1" applyBorder="1" applyAlignment="1">
      <alignment horizontal="center" vertical="center" wrapText="1"/>
    </xf>
    <xf numFmtId="4" fontId="15" fillId="0" borderId="37" xfId="0" applyNumberFormat="1" applyFont="1" applyBorder="1" applyAlignment="1">
      <alignment horizontal="center" vertical="center" wrapText="1"/>
    </xf>
    <xf numFmtId="9" fontId="25" fillId="0" borderId="37" xfId="4" applyFont="1" applyFill="1" applyBorder="1" applyAlignment="1">
      <alignment horizontal="center" vertical="center" shrinkToFit="1"/>
    </xf>
    <xf numFmtId="1" fontId="15" fillId="0" borderId="37" xfId="0" applyNumberFormat="1" applyFont="1" applyBorder="1" applyAlignment="1">
      <alignment horizontal="center" vertical="center" wrapText="1"/>
    </xf>
    <xf numFmtId="4" fontId="23" fillId="0" borderId="37" xfId="0" applyNumberFormat="1" applyFont="1" applyBorder="1" applyAlignment="1">
      <alignment horizontal="center" vertical="center" wrapText="1"/>
    </xf>
    <xf numFmtId="2" fontId="15" fillId="0" borderId="37" xfId="2" applyNumberFormat="1" applyFont="1" applyFill="1" applyBorder="1" applyAlignment="1">
      <alignment horizontal="center" vertical="center" wrapText="1"/>
    </xf>
    <xf numFmtId="0" fontId="15" fillId="0" borderId="37" xfId="0" applyFont="1" applyBorder="1" applyAlignment="1">
      <alignment vertical="center" wrapText="1"/>
    </xf>
    <xf numFmtId="0" fontId="26" fillId="0" borderId="37" xfId="0" applyFont="1" applyBorder="1" applyAlignment="1">
      <alignment horizontal="center" vertical="center" wrapText="1"/>
    </xf>
    <xf numFmtId="44" fontId="15" fillId="0" borderId="37" xfId="3" applyFont="1" applyFill="1" applyBorder="1" applyAlignment="1">
      <alignment horizontal="center" vertical="center"/>
    </xf>
    <xf numFmtId="0" fontId="23" fillId="0" borderId="37" xfId="0" applyFont="1" applyBorder="1" applyAlignment="1">
      <alignment horizontal="center" vertical="center" wrapText="1"/>
    </xf>
    <xf numFmtId="10" fontId="27" fillId="0" borderId="37" xfId="0" applyNumberFormat="1" applyFont="1" applyBorder="1" applyAlignment="1">
      <alignment horizontal="center" vertical="center" shrinkToFit="1"/>
    </xf>
    <xf numFmtId="165" fontId="27" fillId="0" borderId="37" xfId="0" applyNumberFormat="1" applyFont="1" applyBorder="1" applyAlignment="1">
      <alignment horizontal="center" vertical="center" shrinkToFit="1"/>
    </xf>
    <xf numFmtId="1" fontId="15" fillId="0" borderId="37" xfId="2" applyNumberFormat="1" applyFont="1" applyFill="1" applyBorder="1" applyAlignment="1">
      <alignment horizontal="center" vertical="center"/>
    </xf>
    <xf numFmtId="44" fontId="15" fillId="0" borderId="37" xfId="3" applyFont="1" applyFill="1" applyBorder="1" applyAlignment="1">
      <alignment horizontal="center" vertical="center" wrapText="1"/>
    </xf>
    <xf numFmtId="1" fontId="25" fillId="23" borderId="74" xfId="0" applyNumberFormat="1" applyFont="1" applyFill="1" applyBorder="1" applyAlignment="1">
      <alignment horizontal="center" vertical="center" textRotation="90" wrapText="1"/>
    </xf>
    <xf numFmtId="4" fontId="18" fillId="13" borderId="19" xfId="0" applyNumberFormat="1" applyFont="1" applyFill="1" applyBorder="1" applyAlignment="1">
      <alignment horizontal="center" vertical="center" wrapText="1"/>
    </xf>
    <xf numFmtId="4" fontId="18" fillId="2" borderId="19" xfId="0" applyNumberFormat="1" applyFont="1" applyFill="1" applyBorder="1" applyAlignment="1">
      <alignment horizontal="center" vertical="center" wrapText="1"/>
    </xf>
    <xf numFmtId="4" fontId="18" fillId="10" borderId="18" xfId="0" applyNumberFormat="1" applyFont="1" applyFill="1" applyBorder="1" applyAlignment="1">
      <alignment horizontal="center" vertical="center" wrapText="1"/>
    </xf>
    <xf numFmtId="0" fontId="18" fillId="11" borderId="70" xfId="0" applyFont="1" applyFill="1" applyBorder="1" applyAlignment="1">
      <alignment horizontal="center" vertical="center" wrapText="1"/>
    </xf>
    <xf numFmtId="4" fontId="18" fillId="23" borderId="13" xfId="0" applyNumberFormat="1" applyFont="1" applyFill="1" applyBorder="1" applyAlignment="1">
      <alignment horizontal="center" vertical="center" wrapText="1"/>
    </xf>
    <xf numFmtId="0" fontId="29" fillId="19" borderId="51" xfId="0" applyFont="1" applyFill="1" applyBorder="1" applyAlignment="1">
      <alignment horizontal="center" vertical="center"/>
    </xf>
    <xf numFmtId="169" fontId="15" fillId="0" borderId="37" xfId="0" applyNumberFormat="1" applyFont="1" applyBorder="1" applyAlignment="1">
      <alignment horizontal="center" vertical="center" wrapText="1"/>
    </xf>
    <xf numFmtId="165" fontId="3" fillId="25" borderId="55" xfId="0" applyNumberFormat="1" applyFont="1" applyFill="1" applyBorder="1" applyAlignment="1">
      <alignment horizontal="right" vertical="center" shrinkToFit="1"/>
    </xf>
    <xf numFmtId="0" fontId="4" fillId="0" borderId="37" xfId="0" applyFont="1" applyBorder="1" applyAlignment="1">
      <alignment horizontal="center"/>
    </xf>
    <xf numFmtId="0" fontId="2" fillId="2" borderId="37" xfId="0" applyFont="1" applyFill="1" applyBorder="1" applyAlignment="1">
      <alignment horizontal="center" vertical="center"/>
    </xf>
    <xf numFmtId="0" fontId="30" fillId="0" borderId="40" xfId="0" applyFont="1" applyBorder="1" applyAlignment="1">
      <alignment horizontal="center" vertical="center"/>
    </xf>
    <xf numFmtId="0" fontId="30" fillId="0" borderId="41" xfId="0" applyFont="1" applyBorder="1" applyAlignment="1">
      <alignment horizontal="center" vertical="center"/>
    </xf>
    <xf numFmtId="0" fontId="2" fillId="2" borderId="37" xfId="0" applyFont="1" applyFill="1" applyBorder="1" applyAlignment="1">
      <alignment horizontal="left" vertical="center"/>
    </xf>
    <xf numFmtId="0" fontId="30" fillId="0" borderId="37" xfId="0" applyFont="1" applyBorder="1" applyAlignment="1">
      <alignment horizontal="center" vertical="center"/>
    </xf>
    <xf numFmtId="0" fontId="15" fillId="0" borderId="37" xfId="0" applyFont="1" applyBorder="1" applyAlignment="1">
      <alignment horizontal="center" vertical="center" wrapText="1"/>
    </xf>
    <xf numFmtId="43" fontId="15" fillId="0" borderId="37" xfId="2" applyFont="1" applyFill="1" applyBorder="1" applyAlignment="1">
      <alignment horizontal="center" vertical="center" wrapText="1"/>
    </xf>
    <xf numFmtId="0" fontId="15" fillId="0" borderId="37" xfId="0" applyFont="1" applyBorder="1" applyAlignment="1">
      <alignment horizontal="center" vertical="center"/>
    </xf>
    <xf numFmtId="0" fontId="23" fillId="0" borderId="37" xfId="0" applyFont="1" applyBorder="1" applyAlignment="1">
      <alignment horizontal="justify" vertical="center" wrapText="1"/>
    </xf>
    <xf numFmtId="0" fontId="24" fillId="0" borderId="37" xfId="0" applyFont="1" applyBorder="1" applyAlignment="1">
      <alignment horizontal="center" vertical="center" wrapText="1"/>
    </xf>
    <xf numFmtId="0" fontId="25" fillId="2" borderId="40"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41" xfId="0" applyFont="1" applyFill="1" applyBorder="1" applyAlignment="1">
      <alignment horizontal="left" vertical="center" wrapText="1"/>
    </xf>
    <xf numFmtId="0" fontId="4" fillId="3" borderId="37" xfId="0" applyFont="1" applyFill="1" applyBorder="1" applyAlignment="1">
      <alignment horizontal="center" vertical="center" wrapText="1"/>
    </xf>
    <xf numFmtId="0" fontId="25" fillId="2" borderId="37" xfId="0" applyFont="1" applyFill="1" applyBorder="1" applyAlignment="1">
      <alignment horizontal="left" vertical="center" wrapText="1"/>
    </xf>
    <xf numFmtId="0" fontId="14" fillId="0" borderId="37" xfId="0" applyFont="1" applyBorder="1"/>
    <xf numFmtId="0" fontId="12" fillId="0" borderId="37" xfId="0" applyFont="1" applyBorder="1" applyAlignment="1">
      <alignment horizontal="center"/>
    </xf>
    <xf numFmtId="0" fontId="30" fillId="0" borderId="37" xfId="0" applyFont="1" applyBorder="1" applyAlignment="1">
      <alignment horizontal="center"/>
    </xf>
    <xf numFmtId="0" fontId="32" fillId="0" borderId="37" xfId="0" applyFont="1" applyBorder="1" applyAlignment="1">
      <alignment horizontal="center" vertical="center"/>
    </xf>
    <xf numFmtId="0" fontId="4" fillId="0" borderId="40" xfId="0" applyFont="1" applyBorder="1" applyAlignment="1">
      <alignment horizontal="center"/>
    </xf>
    <xf numFmtId="0" fontId="4" fillId="0" borderId="41" xfId="0" applyFont="1" applyBorder="1" applyAlignment="1">
      <alignment horizontal="center"/>
    </xf>
    <xf numFmtId="0" fontId="34" fillId="0" borderId="37" xfId="5" applyFont="1" applyBorder="1" applyAlignment="1">
      <alignment horizontal="center" vertical="center"/>
    </xf>
    <xf numFmtId="0" fontId="33" fillId="0" borderId="40" xfId="5" applyFont="1" applyFill="1" applyBorder="1" applyAlignment="1">
      <alignment horizontal="center" vertical="center"/>
    </xf>
    <xf numFmtId="0" fontId="33" fillId="0" borderId="42" xfId="5" applyFont="1" applyFill="1" applyBorder="1" applyAlignment="1">
      <alignment horizontal="center" vertical="center"/>
    </xf>
    <xf numFmtId="0" fontId="33" fillId="0" borderId="41" xfId="5" applyFont="1" applyFill="1" applyBorder="1" applyAlignment="1">
      <alignment horizontal="center" vertical="center"/>
    </xf>
    <xf numFmtId="0" fontId="34" fillId="0" borderId="40" xfId="5" applyFont="1" applyBorder="1" applyAlignment="1">
      <alignment horizontal="center" vertical="center"/>
    </xf>
    <xf numFmtId="0" fontId="25" fillId="4" borderId="43"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0" xfId="0" applyFont="1" applyFill="1" applyAlignment="1">
      <alignment horizontal="center" vertical="center" wrapText="1"/>
    </xf>
    <xf numFmtId="0" fontId="25" fillId="4" borderId="4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25" fillId="4" borderId="47"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8" xfId="0" applyFont="1" applyFill="1" applyBorder="1" applyAlignment="1">
      <alignment horizontal="center" vertical="center" wrapText="1"/>
    </xf>
    <xf numFmtId="0" fontId="25" fillId="4" borderId="49" xfId="0" applyFont="1" applyFill="1" applyBorder="1" applyAlignment="1">
      <alignment horizontal="center" vertical="center" wrapText="1"/>
    </xf>
    <xf numFmtId="0" fontId="25" fillId="4" borderId="5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41" xfId="0" applyFont="1" applyFill="1" applyBorder="1" applyAlignment="1">
      <alignment horizontal="left" vertical="center" wrapText="1"/>
    </xf>
    <xf numFmtId="4" fontId="18" fillId="23" borderId="19" xfId="0" applyNumberFormat="1" applyFont="1" applyFill="1" applyBorder="1" applyAlignment="1">
      <alignment horizontal="center" vertical="center" wrapText="1"/>
    </xf>
    <xf numFmtId="0" fontId="20" fillId="24" borderId="16" xfId="0" applyFont="1" applyFill="1" applyBorder="1"/>
    <xf numFmtId="0" fontId="2" fillId="15" borderId="56" xfId="0" applyFont="1" applyFill="1" applyBorder="1" applyAlignment="1">
      <alignment horizontal="right" vertical="center" wrapText="1"/>
    </xf>
    <xf numFmtId="0" fontId="12" fillId="16" borderId="57" xfId="0" applyFont="1" applyFill="1" applyBorder="1"/>
    <xf numFmtId="0" fontId="2" fillId="15" borderId="56" xfId="0" applyFont="1" applyFill="1" applyBorder="1" applyAlignment="1">
      <alignment horizontal="right"/>
    </xf>
    <xf numFmtId="1" fontId="15" fillId="0" borderId="37" xfId="2" applyNumberFormat="1" applyFont="1" applyFill="1" applyBorder="1" applyAlignment="1">
      <alignment horizontal="center" vertical="center"/>
    </xf>
    <xf numFmtId="1" fontId="18" fillId="23" borderId="19" xfId="0" applyNumberFormat="1" applyFont="1" applyFill="1" applyBorder="1" applyAlignment="1">
      <alignment horizontal="center" vertical="center" wrapText="1"/>
    </xf>
    <xf numFmtId="1" fontId="18" fillId="23" borderId="16" xfId="0" applyNumberFormat="1" applyFont="1" applyFill="1" applyBorder="1" applyAlignment="1">
      <alignment horizontal="center" vertical="center" wrapText="1"/>
    </xf>
    <xf numFmtId="1" fontId="28" fillId="23" borderId="19" xfId="0" applyNumberFormat="1" applyFont="1" applyFill="1" applyBorder="1" applyAlignment="1">
      <alignment horizontal="center" vertical="center" wrapText="1"/>
    </xf>
    <xf numFmtId="1" fontId="28" fillId="23" borderId="16" xfId="0" applyNumberFormat="1" applyFont="1" applyFill="1" applyBorder="1" applyAlignment="1">
      <alignment horizontal="center" vertical="center" wrapText="1"/>
    </xf>
    <xf numFmtId="1" fontId="17" fillId="23" borderId="19" xfId="0" applyNumberFormat="1" applyFont="1" applyFill="1" applyBorder="1" applyAlignment="1">
      <alignment horizontal="center" vertical="center" wrapText="1"/>
    </xf>
    <xf numFmtId="1" fontId="17" fillId="23" borderId="16" xfId="0" applyNumberFormat="1" applyFont="1" applyFill="1" applyBorder="1" applyAlignment="1">
      <alignment horizontal="center" vertical="center" wrapText="1"/>
    </xf>
    <xf numFmtId="0" fontId="16" fillId="24" borderId="16" xfId="0" applyFont="1" applyFill="1" applyBorder="1"/>
    <xf numFmtId="1" fontId="2" fillId="23" borderId="9" xfId="0" applyNumberFormat="1" applyFont="1" applyFill="1" applyBorder="1" applyAlignment="1">
      <alignment horizontal="center" vertical="center" wrapText="1"/>
    </xf>
    <xf numFmtId="0" fontId="13" fillId="24" borderId="8" xfId="0" applyFont="1" applyFill="1" applyBorder="1"/>
    <xf numFmtId="4" fontId="18" fillId="23" borderId="9" xfId="0" applyNumberFormat="1" applyFont="1" applyFill="1" applyBorder="1" applyAlignment="1">
      <alignment horizontal="center" vertical="center" wrapText="1"/>
    </xf>
    <xf numFmtId="0" fontId="20" fillId="24" borderId="8" xfId="0" applyFont="1" applyFill="1" applyBorder="1"/>
    <xf numFmtId="1" fontId="18" fillId="23" borderId="19" xfId="0" applyNumberFormat="1" applyFont="1" applyFill="1" applyBorder="1" applyAlignment="1">
      <alignment horizontal="center" vertical="center" textRotation="90" wrapText="1"/>
    </xf>
    <xf numFmtId="1" fontId="18" fillId="23" borderId="18" xfId="0" applyNumberFormat="1" applyFont="1" applyFill="1" applyBorder="1" applyAlignment="1">
      <alignment horizontal="center" vertical="center" textRotation="90" wrapText="1"/>
    </xf>
    <xf numFmtId="1" fontId="18" fillId="23" borderId="75" xfId="0" applyNumberFormat="1" applyFont="1" applyFill="1" applyBorder="1" applyAlignment="1">
      <alignment horizontal="center" vertical="center" textRotation="90" wrapText="1"/>
    </xf>
    <xf numFmtId="1" fontId="18" fillId="23" borderId="22" xfId="0" applyNumberFormat="1" applyFont="1" applyFill="1" applyBorder="1" applyAlignment="1">
      <alignment horizontal="center" vertical="center" textRotation="90" wrapText="1"/>
    </xf>
    <xf numFmtId="1" fontId="18" fillId="23" borderId="37" xfId="0" applyNumberFormat="1" applyFont="1" applyFill="1" applyBorder="1" applyAlignment="1">
      <alignment horizontal="center" vertical="center" wrapText="1"/>
    </xf>
    <xf numFmtId="1" fontId="18" fillId="23" borderId="41" xfId="0" applyNumberFormat="1" applyFont="1" applyFill="1" applyBorder="1" applyAlignment="1">
      <alignment horizontal="center" vertical="center" wrapText="1"/>
    </xf>
    <xf numFmtId="1" fontId="25" fillId="23" borderId="74" xfId="0" applyNumberFormat="1" applyFont="1" applyFill="1" applyBorder="1" applyAlignment="1">
      <alignment horizontal="center" vertical="center" wrapText="1"/>
    </xf>
    <xf numFmtId="1" fontId="25" fillId="23" borderId="21" xfId="0" applyNumberFormat="1" applyFont="1" applyFill="1" applyBorder="1" applyAlignment="1">
      <alignment horizontal="center" vertical="center" wrapText="1"/>
    </xf>
    <xf numFmtId="1" fontId="18" fillId="23" borderId="18" xfId="0" applyNumberFormat="1" applyFont="1" applyFill="1" applyBorder="1" applyAlignment="1">
      <alignment horizontal="center" vertical="center" wrapText="1"/>
    </xf>
    <xf numFmtId="0" fontId="18" fillId="21" borderId="61" xfId="0" applyFont="1" applyFill="1" applyBorder="1" applyAlignment="1">
      <alignment horizontal="center" vertical="center"/>
    </xf>
    <xf numFmtId="0" fontId="19" fillId="22" borderId="62" xfId="0" applyFont="1" applyFill="1" applyBorder="1"/>
    <xf numFmtId="0" fontId="19" fillId="22" borderId="60" xfId="0" applyFont="1" applyFill="1" applyBorder="1"/>
    <xf numFmtId="0" fontId="18" fillId="19" borderId="71" xfId="0" applyFont="1" applyFill="1" applyBorder="1" applyAlignment="1">
      <alignment horizontal="center" vertical="center"/>
    </xf>
    <xf numFmtId="0" fontId="18" fillId="19" borderId="72" xfId="0" applyFont="1" applyFill="1" applyBorder="1" applyAlignment="1">
      <alignment horizontal="center" vertical="center"/>
    </xf>
    <xf numFmtId="0" fontId="18" fillId="19" borderId="73" xfId="0" applyFont="1" applyFill="1" applyBorder="1" applyAlignment="1">
      <alignment horizontal="center" vertical="center"/>
    </xf>
    <xf numFmtId="0" fontId="18" fillId="20" borderId="63" xfId="0" applyFont="1" applyFill="1" applyBorder="1" applyAlignment="1">
      <alignment horizontal="center" vertical="center" wrapText="1"/>
    </xf>
    <xf numFmtId="0" fontId="20" fillId="18" borderId="10" xfId="0" applyFont="1" applyFill="1" applyBorder="1"/>
    <xf numFmtId="0" fontId="20" fillId="18" borderId="8" xfId="0" applyFont="1" applyFill="1" applyBorder="1"/>
    <xf numFmtId="0" fontId="18" fillId="20" borderId="75" xfId="0" applyFont="1" applyFill="1" applyBorder="1" applyAlignment="1">
      <alignment horizontal="center" vertical="center" wrapText="1"/>
    </xf>
    <xf numFmtId="0" fontId="18" fillId="20" borderId="38" xfId="0" applyFont="1" applyFill="1" applyBorder="1" applyAlignment="1">
      <alignment horizontal="center" vertical="center" wrapText="1"/>
    </xf>
    <xf numFmtId="0" fontId="18" fillId="20" borderId="10" xfId="0" applyFont="1" applyFill="1" applyBorder="1" applyAlignment="1">
      <alignment horizontal="center" vertical="center" wrapText="1"/>
    </xf>
    <xf numFmtId="0" fontId="18" fillId="20" borderId="9" xfId="0" applyFont="1" applyFill="1" applyBorder="1" applyAlignment="1">
      <alignment horizontal="center" vertical="center"/>
    </xf>
    <xf numFmtId="0" fontId="18" fillId="20" borderId="9" xfId="0" applyFont="1" applyFill="1" applyBorder="1" applyAlignment="1">
      <alignment horizontal="center" vertical="center" wrapText="1"/>
    </xf>
    <xf numFmtId="0" fontId="20" fillId="18" borderId="10" xfId="0" applyFont="1" applyFill="1" applyBorder="1" applyAlignment="1">
      <alignment wrapText="1"/>
    </xf>
    <xf numFmtId="4" fontId="18" fillId="23" borderId="37" xfId="0" applyNumberFormat="1" applyFont="1" applyFill="1" applyBorder="1" applyAlignment="1">
      <alignment horizontal="center" vertical="center" wrapText="1"/>
    </xf>
    <xf numFmtId="4" fontId="18" fillId="23" borderId="64" xfId="0" applyNumberFormat="1" applyFont="1" applyFill="1" applyBorder="1" applyAlignment="1">
      <alignment horizontal="center" vertical="center" wrapText="1"/>
    </xf>
    <xf numFmtId="4" fontId="18" fillId="23" borderId="66" xfId="0" applyNumberFormat="1" applyFont="1" applyFill="1" applyBorder="1" applyAlignment="1">
      <alignment horizontal="center" vertical="center" wrapText="1"/>
    </xf>
    <xf numFmtId="1" fontId="18" fillId="23" borderId="65" xfId="0" applyNumberFormat="1" applyFont="1" applyFill="1" applyBorder="1" applyAlignment="1">
      <alignment horizontal="center" vertical="center" textRotation="90" wrapText="1"/>
    </xf>
    <xf numFmtId="1" fontId="18" fillId="23" borderId="52" xfId="0" applyNumberFormat="1" applyFont="1" applyFill="1" applyBorder="1" applyAlignment="1">
      <alignment horizontal="center" vertical="center" textRotation="90" wrapText="1"/>
    </xf>
    <xf numFmtId="0" fontId="18" fillId="21" borderId="59" xfId="0" applyFont="1" applyFill="1" applyBorder="1" applyAlignment="1">
      <alignment horizontal="center" vertical="center"/>
    </xf>
    <xf numFmtId="0" fontId="18" fillId="19" borderId="62" xfId="0" applyFont="1" applyFill="1" applyBorder="1" applyAlignment="1">
      <alignment horizontal="center" vertical="center"/>
    </xf>
    <xf numFmtId="0" fontId="18" fillId="19" borderId="60" xfId="0" applyFont="1" applyFill="1" applyBorder="1" applyAlignment="1">
      <alignment horizontal="center" vertical="center"/>
    </xf>
    <xf numFmtId="0" fontId="18" fillId="19" borderId="61" xfId="0" applyFont="1" applyFill="1" applyBorder="1" applyAlignment="1">
      <alignment horizontal="center" vertical="center"/>
    </xf>
    <xf numFmtId="0" fontId="19" fillId="18" borderId="62" xfId="0" applyFont="1" applyFill="1" applyBorder="1"/>
    <xf numFmtId="0" fontId="19" fillId="18" borderId="60" xfId="0" applyFont="1" applyFill="1" applyBorder="1"/>
    <xf numFmtId="0" fontId="20" fillId="24" borderId="10" xfId="0" applyFont="1" applyFill="1" applyBorder="1"/>
    <xf numFmtId="0" fontId="0" fillId="0" borderId="37" xfId="0" applyBorder="1" applyAlignment="1">
      <alignment horizont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8" fillId="0" borderId="41"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20" fillId="0" borderId="37"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1" xfId="0" applyFont="1" applyBorder="1" applyAlignment="1">
      <alignment horizontal="center" vertical="center" wrapText="1"/>
    </xf>
    <xf numFmtId="4" fontId="4" fillId="9" borderId="64" xfId="0" applyNumberFormat="1" applyFont="1" applyFill="1" applyBorder="1" applyAlignment="1">
      <alignment horizontal="center" vertical="center" wrapText="1"/>
    </xf>
    <xf numFmtId="4" fontId="4" fillId="9" borderId="66" xfId="0" applyNumberFormat="1" applyFont="1" applyFill="1" applyBorder="1" applyAlignment="1">
      <alignment horizontal="center" vertical="center" wrapText="1"/>
    </xf>
    <xf numFmtId="4" fontId="4" fillId="4" borderId="9" xfId="0" applyNumberFormat="1" applyFont="1" applyFill="1" applyBorder="1" applyAlignment="1">
      <alignment horizontal="center" vertical="center" wrapText="1"/>
    </xf>
    <xf numFmtId="0" fontId="12" fillId="0" borderId="10" xfId="0" applyFont="1" applyBorder="1"/>
    <xf numFmtId="1" fontId="4" fillId="4" borderId="19" xfId="0" applyNumberFormat="1" applyFont="1" applyFill="1" applyBorder="1" applyAlignment="1">
      <alignment horizontal="center" vertical="center" wrapText="1"/>
    </xf>
    <xf numFmtId="0" fontId="12" fillId="0" borderId="16" xfId="0" applyFont="1" applyBorder="1"/>
    <xf numFmtId="1" fontId="4" fillId="9" borderId="19" xfId="0" applyNumberFormat="1" applyFont="1" applyFill="1" applyBorder="1" applyAlignment="1">
      <alignment horizontal="center" vertical="center" wrapText="1"/>
    </xf>
    <xf numFmtId="0" fontId="12" fillId="12" borderId="16" xfId="0" applyFont="1" applyFill="1" applyBorder="1"/>
    <xf numFmtId="1" fontId="4" fillId="9" borderId="9" xfId="0" applyNumberFormat="1" applyFont="1" applyFill="1" applyBorder="1" applyAlignment="1">
      <alignment horizontal="center" vertical="center" wrapText="1"/>
    </xf>
    <xf numFmtId="0" fontId="12" fillId="12" borderId="8" xfId="0" applyFont="1" applyFill="1" applyBorder="1"/>
    <xf numFmtId="4" fontId="4" fillId="4" borderId="19" xfId="0" applyNumberFormat="1" applyFont="1" applyFill="1" applyBorder="1" applyAlignment="1">
      <alignment horizontal="center" vertical="center" wrapText="1"/>
    </xf>
    <xf numFmtId="4" fontId="4" fillId="9" borderId="9" xfId="0" applyNumberFormat="1" applyFont="1" applyFill="1" applyBorder="1" applyAlignment="1">
      <alignment horizontal="center" vertical="center" wrapText="1"/>
    </xf>
    <xf numFmtId="0" fontId="4" fillId="0" borderId="26" xfId="0" applyFont="1" applyBorder="1" applyAlignment="1">
      <alignment horizontal="center" vertical="top" wrapText="1"/>
    </xf>
    <xf numFmtId="0" fontId="12" fillId="0" borderId="18" xfId="0" applyFont="1" applyBorder="1" applyAlignment="1">
      <alignment vertical="top"/>
    </xf>
    <xf numFmtId="0" fontId="12" fillId="0" borderId="16" xfId="0" applyFont="1" applyBorder="1" applyAlignment="1">
      <alignment vertical="top"/>
    </xf>
    <xf numFmtId="0" fontId="4" fillId="6" borderId="26" xfId="0" applyFont="1" applyFill="1" applyBorder="1" applyAlignment="1">
      <alignment horizontal="center" vertical="top" wrapText="1"/>
    </xf>
    <xf numFmtId="164" fontId="4" fillId="0" borderId="26" xfId="0" applyNumberFormat="1" applyFont="1" applyBorder="1" applyAlignment="1">
      <alignment horizontal="center" vertical="top" wrapText="1"/>
    </xf>
    <xf numFmtId="164" fontId="4" fillId="0" borderId="19" xfId="0" applyNumberFormat="1" applyFont="1" applyBorder="1" applyAlignment="1">
      <alignment horizontal="center" vertical="top" wrapText="1"/>
    </xf>
    <xf numFmtId="0" fontId="2" fillId="2" borderId="3" xfId="0" applyFont="1" applyFill="1" applyBorder="1" applyAlignment="1">
      <alignment horizontal="center" vertical="center"/>
    </xf>
    <xf numFmtId="0" fontId="12" fillId="0" borderId="4" xfId="0" applyFont="1" applyBorder="1"/>
    <xf numFmtId="0" fontId="12" fillId="0" borderId="2" xfId="0" applyFont="1" applyBorder="1"/>
    <xf numFmtId="0" fontId="2" fillId="3" borderId="3" xfId="0" applyFont="1" applyFill="1" applyBorder="1" applyAlignment="1">
      <alignment horizontal="center" vertical="center"/>
    </xf>
    <xf numFmtId="0" fontId="12" fillId="0" borderId="6" xfId="0" applyFont="1" applyBorder="1"/>
    <xf numFmtId="0" fontId="2" fillId="2" borderId="1" xfId="0" applyFont="1" applyFill="1" applyBorder="1" applyAlignment="1">
      <alignment horizontal="center" vertical="center"/>
    </xf>
    <xf numFmtId="0" fontId="2" fillId="5" borderId="9" xfId="0" applyFont="1" applyFill="1" applyBorder="1" applyAlignment="1">
      <alignment horizontal="center" vertical="center"/>
    </xf>
    <xf numFmtId="0" fontId="12" fillId="0" borderId="8" xfId="0" applyFont="1" applyBorder="1"/>
    <xf numFmtId="0" fontId="2" fillId="5" borderId="6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4" fontId="4" fillId="9" borderId="37"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0" fontId="4" fillId="0" borderId="25" xfId="0" applyFont="1" applyBorder="1" applyAlignment="1">
      <alignment horizontal="center" vertical="top" wrapText="1"/>
    </xf>
    <xf numFmtId="0" fontId="12" fillId="0" borderId="29" xfId="0" applyFont="1" applyBorder="1" applyAlignment="1">
      <alignment vertical="top"/>
    </xf>
    <xf numFmtId="0" fontId="12" fillId="0" borderId="14" xfId="0" applyFont="1" applyBorder="1" applyAlignment="1">
      <alignment vertical="top"/>
    </xf>
    <xf numFmtId="0" fontId="4" fillId="14" borderId="26" xfId="0" applyFont="1" applyFill="1" applyBorder="1" applyAlignment="1">
      <alignment horizontal="center" vertical="top" wrapText="1"/>
    </xf>
    <xf numFmtId="0" fontId="12" fillId="14" borderId="18" xfId="0" applyFont="1" applyFill="1" applyBorder="1" applyAlignment="1">
      <alignment vertical="top"/>
    </xf>
    <xf numFmtId="0" fontId="12" fillId="14" borderId="16" xfId="0" applyFont="1" applyFill="1" applyBorder="1" applyAlignment="1">
      <alignment vertical="top"/>
    </xf>
    <xf numFmtId="1" fontId="4" fillId="4" borderId="65" xfId="0" applyNumberFormat="1" applyFont="1" applyFill="1" applyBorder="1" applyAlignment="1">
      <alignment horizontal="center" textRotation="90" wrapText="1"/>
    </xf>
    <xf numFmtId="0" fontId="12" fillId="0" borderId="67" xfId="0" applyFont="1" applyBorder="1"/>
    <xf numFmtId="1" fontId="4" fillId="4" borderId="19" xfId="0" applyNumberFormat="1" applyFont="1" applyFill="1" applyBorder="1" applyAlignment="1">
      <alignment horizontal="center" vertical="center" textRotation="90" wrapText="1"/>
    </xf>
    <xf numFmtId="1" fontId="4" fillId="9" borderId="19" xfId="0" applyNumberFormat="1" applyFont="1" applyFill="1" applyBorder="1" applyAlignment="1">
      <alignment horizontal="center" vertical="center" textRotation="90" wrapText="1"/>
    </xf>
    <xf numFmtId="166" fontId="4" fillId="0" borderId="26" xfId="0" applyNumberFormat="1" applyFont="1" applyBorder="1" applyAlignment="1">
      <alignment horizontal="center" vertical="top" wrapText="1"/>
    </xf>
    <xf numFmtId="0" fontId="4" fillId="0" borderId="27" xfId="0" applyFont="1" applyBorder="1" applyAlignment="1">
      <alignment horizontal="center" vertical="top" wrapText="1"/>
    </xf>
    <xf numFmtId="0" fontId="12" fillId="0" borderId="20" xfId="0" applyFont="1" applyBorder="1" applyAlignment="1">
      <alignment vertical="top"/>
    </xf>
    <xf numFmtId="0" fontId="12" fillId="0" borderId="22" xfId="0" applyFont="1" applyBorder="1" applyAlignment="1">
      <alignment vertical="top"/>
    </xf>
    <xf numFmtId="0" fontId="12" fillId="0" borderId="21" xfId="0" applyFont="1" applyBorder="1" applyAlignment="1">
      <alignment vertical="top"/>
    </xf>
    <xf numFmtId="0" fontId="12" fillId="0" borderId="23" xfId="0" applyFont="1" applyBorder="1" applyAlignment="1">
      <alignment vertical="top"/>
    </xf>
    <xf numFmtId="0" fontId="12" fillId="0" borderId="24" xfId="0" applyFont="1" applyBorder="1" applyAlignment="1">
      <alignment vertical="top"/>
    </xf>
    <xf numFmtId="0" fontId="4" fillId="0" borderId="28" xfId="0" applyFont="1" applyBorder="1" applyAlignment="1">
      <alignment horizontal="center" vertical="top" wrapText="1"/>
    </xf>
    <xf numFmtId="0" fontId="12" fillId="0" borderId="30" xfId="0" applyFont="1" applyBorder="1" applyAlignment="1">
      <alignment vertical="top"/>
    </xf>
    <xf numFmtId="0" fontId="12" fillId="0" borderId="17" xfId="0" applyFont="1" applyBorder="1" applyAlignment="1">
      <alignment vertical="top"/>
    </xf>
    <xf numFmtId="0" fontId="2" fillId="5" borderId="34" xfId="0" applyFont="1" applyFill="1" applyBorder="1" applyAlignment="1">
      <alignment horizontal="right"/>
    </xf>
    <xf numFmtId="0" fontId="12" fillId="0" borderId="35" xfId="0" applyFont="1" applyBorder="1"/>
    <xf numFmtId="0" fontId="2" fillId="7" borderId="26" xfId="0" applyFont="1" applyFill="1" applyBorder="1" applyAlignment="1">
      <alignment horizontal="center" vertical="top" wrapText="1"/>
    </xf>
    <xf numFmtId="0" fontId="2" fillId="5" borderId="34" xfId="0" applyFont="1" applyFill="1" applyBorder="1" applyAlignment="1">
      <alignment horizontal="right" vertical="center" wrapText="1"/>
    </xf>
    <xf numFmtId="4" fontId="4" fillId="0" borderId="26" xfId="0" applyNumberFormat="1" applyFont="1" applyBorder="1" applyAlignment="1">
      <alignment horizontal="center" vertical="top" wrapText="1"/>
    </xf>
    <xf numFmtId="0" fontId="11" fillId="0" borderId="0" xfId="0" applyFont="1" applyAlignment="1">
      <alignment horizontal="center" wrapText="1"/>
    </xf>
    <xf numFmtId="44" fontId="15" fillId="0" borderId="37" xfId="3" applyFont="1" applyBorder="1" applyAlignment="1">
      <alignment horizontal="center" vertical="center" wrapText="1"/>
    </xf>
    <xf numFmtId="44" fontId="15" fillId="0" borderId="37" xfId="3" applyFont="1" applyBorder="1" applyAlignment="1">
      <alignment horizontal="center" vertical="center"/>
    </xf>
    <xf numFmtId="44" fontId="23" fillId="0" borderId="37" xfId="3" applyFont="1" applyBorder="1" applyAlignment="1">
      <alignment horizontal="center" vertical="center" wrapText="1"/>
    </xf>
    <xf numFmtId="44" fontId="15" fillId="0" borderId="37" xfId="3" applyFont="1" applyFill="1" applyBorder="1" applyAlignment="1">
      <alignment horizontal="right" vertical="center" wrapText="1"/>
    </xf>
    <xf numFmtId="168" fontId="2" fillId="15" borderId="55" xfId="0" applyNumberFormat="1" applyFont="1" applyFill="1" applyBorder="1" applyAlignment="1">
      <alignment horizontal="right" vertical="center"/>
    </xf>
    <xf numFmtId="166" fontId="2" fillId="17" borderId="55" xfId="0" applyNumberFormat="1" applyFont="1" applyFill="1" applyBorder="1" applyAlignment="1">
      <alignment horizontal="right" vertical="center" wrapText="1"/>
    </xf>
  </cellXfs>
  <cellStyles count="6">
    <cellStyle name="Hipervínculo" xfId="5" builtinId="8"/>
    <cellStyle name="Millares" xfId="2" builtinId="3"/>
    <cellStyle name="Moneda" xfId="3" builtinId="4"/>
    <cellStyle name="Normal" xfId="0" builtinId="0"/>
    <cellStyle name="Normal 2" xfId="1" xr:uid="{C6CC2E34-7337-41E9-8264-018FD5E62D7D}"/>
    <cellStyle name="Porcentaje" xfId="4" builtinId="5"/>
  </cellStyles>
  <dxfs count="160">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DBE5F1"/>
          <bgColor rgb="FFDBE5F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37</xdr:col>
      <xdr:colOff>103533</xdr:colOff>
      <xdr:row>0</xdr:row>
      <xdr:rowOff>77174</xdr:rowOff>
    </xdr:from>
    <xdr:to>
      <xdr:col>37</xdr:col>
      <xdr:colOff>1697935</xdr:colOff>
      <xdr:row>3</xdr:row>
      <xdr:rowOff>269185</xdr:rowOff>
    </xdr:to>
    <xdr:pic>
      <xdr:nvPicPr>
        <xdr:cNvPr id="2" name="Imagen 1">
          <a:extLst>
            <a:ext uri="{FF2B5EF4-FFF2-40B4-BE49-F238E27FC236}">
              <a16:creationId xmlns:a16="http://schemas.microsoft.com/office/drawing/2014/main" id="{05CCF386-CA93-4E5B-BF6C-C067283249E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99511" y="263533"/>
          <a:ext cx="1594402" cy="1268750"/>
        </a:xfrm>
        <a:prstGeom prst="rect">
          <a:avLst/>
        </a:prstGeom>
        <a:noFill/>
      </xdr:spPr>
    </xdr:pic>
    <xdr:clientData/>
  </xdr:twoCellAnchor>
  <xdr:twoCellAnchor>
    <xdr:from>
      <xdr:col>0</xdr:col>
      <xdr:colOff>124363</xdr:colOff>
      <xdr:row>0</xdr:row>
      <xdr:rowOff>143261</xdr:rowOff>
    </xdr:from>
    <xdr:to>
      <xdr:col>0</xdr:col>
      <xdr:colOff>1718640</xdr:colOff>
      <xdr:row>3</xdr:row>
      <xdr:rowOff>236827</xdr:rowOff>
    </xdr:to>
    <xdr:pic>
      <xdr:nvPicPr>
        <xdr:cNvPr id="3" name="Imagen 9">
          <a:extLst>
            <a:ext uri="{FF2B5EF4-FFF2-40B4-BE49-F238E27FC236}">
              <a16:creationId xmlns:a16="http://schemas.microsoft.com/office/drawing/2014/main" id="{B7E6B95A-2DA8-4E9A-949C-872809C7DC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2974" r="4459"/>
        <a:stretch>
          <a:fillRect/>
        </a:stretch>
      </xdr:blipFill>
      <xdr:spPr bwMode="auto">
        <a:xfrm>
          <a:off x="124363" y="329620"/>
          <a:ext cx="1594277" cy="1170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SIV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2022-OK"/>
      <sheetName val="INGRESOS-2022"/>
      <sheetName val="TRASLADO No.1"/>
    </sheetNames>
    <sheetDataSet>
      <sheetData sheetId="0" refreshError="1"/>
      <sheetData sheetId="1" refreshError="1"/>
      <sheetData sheetId="2" refreshError="1">
        <row r="198">
          <cell r="G198">
            <v>179332000</v>
          </cell>
        </row>
        <row r="207">
          <cell r="G207">
            <v>42668000</v>
          </cell>
        </row>
        <row r="214">
          <cell r="G214">
            <v>228000000</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subdirecciontecnica@imdervillavicencio.gov.co" TargetMode="External"/><Relationship Id="rId7" Type="http://schemas.openxmlformats.org/officeDocument/2006/relationships/vmlDrawing" Target="../drawings/vmlDrawing1.vml"/><Relationship Id="rId2" Type="http://schemas.openxmlformats.org/officeDocument/2006/relationships/hyperlink" Target="mailto:subdireccionfinanciera@imdervillavicencio.gov.co" TargetMode="External"/><Relationship Id="rId1" Type="http://schemas.openxmlformats.org/officeDocument/2006/relationships/hyperlink" Target="mailto:direccion@imdervillavicencio.gov.c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planeacion@imdervillavicencio.gov.co"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8253D-D276-45F6-B481-511057355607}">
  <dimension ref="A1:AL277"/>
  <sheetViews>
    <sheetView tabSelected="1" view="pageBreakPreview" topLeftCell="Q4" zoomScale="48" zoomScaleNormal="46" zoomScaleSheetLayoutView="48" zoomScalePageLayoutView="55" workbookViewId="0">
      <selection activeCell="AC41" sqref="AC41"/>
    </sheetView>
  </sheetViews>
  <sheetFormatPr baseColWidth="10" defaultRowHeight="14.25" x14ac:dyDescent="0.2"/>
  <cols>
    <col min="1" max="1" width="24.375" customWidth="1"/>
    <col min="3" max="4" width="35.625" customWidth="1"/>
    <col min="5" max="5" width="9.375" customWidth="1"/>
    <col min="6" max="6" width="8.25" customWidth="1"/>
    <col min="7" max="7" width="9.125" customWidth="1"/>
    <col min="8" max="8" width="8.75" customWidth="1"/>
    <col min="9" max="9" width="8.5" customWidth="1"/>
    <col min="10" max="10" width="7.875" customWidth="1"/>
    <col min="11" max="11" width="9" customWidth="1"/>
    <col min="12" max="12" width="7.625" customWidth="1"/>
    <col min="13" max="13" width="8.75" customWidth="1"/>
    <col min="14" max="14" width="23.5" customWidth="1"/>
    <col min="15" max="17" width="35.625" customWidth="1"/>
    <col min="18" max="18" width="18" customWidth="1"/>
    <col min="19" max="19" width="13.375" customWidth="1"/>
    <col min="20" max="20" width="12.875" customWidth="1"/>
    <col min="21" max="21" width="15.75" customWidth="1"/>
    <col min="22" max="22" width="15.5" customWidth="1"/>
    <col min="23" max="24" width="11.125" bestFit="1" customWidth="1"/>
    <col min="25" max="25" width="14.875" customWidth="1"/>
    <col min="26" max="38" width="35.625" customWidth="1"/>
  </cols>
  <sheetData>
    <row r="1" spans="1:38" ht="24.75" customHeight="1" x14ac:dyDescent="0.2">
      <c r="A1" s="225"/>
      <c r="B1" s="226" t="s">
        <v>181</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8"/>
      <c r="AL1" s="229"/>
    </row>
    <row r="2" spans="1:38" ht="34.5" customHeight="1" x14ac:dyDescent="0.2">
      <c r="A2" s="225"/>
      <c r="B2" s="226" t="s">
        <v>169</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8"/>
      <c r="AL2" s="230"/>
    </row>
    <row r="3" spans="1:38" ht="26.25" customHeight="1" x14ac:dyDescent="0.2">
      <c r="A3" s="225"/>
      <c r="B3" s="226" t="s">
        <v>180</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8"/>
      <c r="AL3" s="230"/>
    </row>
    <row r="4" spans="1:38" ht="27" customHeight="1" x14ac:dyDescent="0.2">
      <c r="A4" s="225"/>
      <c r="B4" s="232" t="s">
        <v>170</v>
      </c>
      <c r="C4" s="232"/>
      <c r="D4" s="232"/>
      <c r="E4" s="232"/>
      <c r="F4" s="232"/>
      <c r="G4" s="232"/>
      <c r="H4" s="232"/>
      <c r="I4" s="232"/>
      <c r="J4" s="232"/>
      <c r="K4" s="233" t="s">
        <v>182</v>
      </c>
      <c r="L4" s="234"/>
      <c r="M4" s="234"/>
      <c r="N4" s="234"/>
      <c r="O4" s="234"/>
      <c r="P4" s="234"/>
      <c r="Q4" s="234"/>
      <c r="R4" s="234"/>
      <c r="S4" s="234"/>
      <c r="T4" s="234"/>
      <c r="U4" s="235"/>
      <c r="V4" s="233" t="s">
        <v>183</v>
      </c>
      <c r="W4" s="234"/>
      <c r="X4" s="234"/>
      <c r="Y4" s="234"/>
      <c r="Z4" s="234"/>
      <c r="AA4" s="234"/>
      <c r="AB4" s="234"/>
      <c r="AC4" s="234"/>
      <c r="AD4" s="235"/>
      <c r="AE4" s="233" t="s">
        <v>171</v>
      </c>
      <c r="AF4" s="234"/>
      <c r="AG4" s="234"/>
      <c r="AH4" s="234"/>
      <c r="AI4" s="234"/>
      <c r="AJ4" s="234"/>
      <c r="AK4" s="235"/>
      <c r="AL4" s="231"/>
    </row>
    <row r="5" spans="1:38" ht="15.75" x14ac:dyDescent="0.2">
      <c r="A5" s="76"/>
      <c r="B5" s="77"/>
      <c r="C5" s="77"/>
      <c r="D5" s="77"/>
      <c r="E5" s="77"/>
      <c r="F5" s="77"/>
      <c r="G5" s="77"/>
      <c r="H5" s="77"/>
      <c r="I5" s="77"/>
      <c r="J5" s="77"/>
      <c r="K5" s="77"/>
      <c r="L5" s="77"/>
      <c r="M5" s="77"/>
      <c r="N5" s="77"/>
      <c r="O5" s="78"/>
      <c r="P5" s="78"/>
      <c r="Q5" s="78"/>
      <c r="R5" s="78"/>
      <c r="S5" s="78"/>
      <c r="T5" s="78"/>
      <c r="U5" s="78"/>
      <c r="V5" s="79"/>
      <c r="W5" s="78"/>
      <c r="X5" s="78"/>
      <c r="Y5" s="78"/>
      <c r="Z5" s="78"/>
      <c r="AA5" s="78"/>
      <c r="AB5" s="78"/>
      <c r="AC5" s="78"/>
      <c r="AD5" s="78"/>
      <c r="AE5" s="79"/>
      <c r="AF5" s="78"/>
      <c r="AG5" s="78"/>
      <c r="AH5" s="78"/>
      <c r="AI5" s="78"/>
      <c r="AJ5" s="78"/>
      <c r="AK5" s="78"/>
      <c r="AL5" s="76"/>
    </row>
    <row r="6" spans="1:38" ht="15.75" thickBot="1" x14ac:dyDescent="0.25">
      <c r="A6" s="76"/>
      <c r="B6" s="80"/>
      <c r="C6" s="80"/>
      <c r="D6" s="80"/>
      <c r="E6" s="80"/>
      <c r="F6" s="80"/>
      <c r="G6" s="80"/>
      <c r="H6" s="80"/>
      <c r="I6" s="80"/>
      <c r="J6" s="80"/>
      <c r="K6" s="80"/>
      <c r="L6" s="80"/>
      <c r="M6" s="80"/>
      <c r="N6" s="80"/>
      <c r="P6" s="81"/>
      <c r="Q6" s="81"/>
      <c r="R6" s="81"/>
      <c r="S6" s="81"/>
      <c r="V6" s="81"/>
      <c r="AE6" s="81"/>
      <c r="AK6" s="76"/>
      <c r="AL6" s="76"/>
    </row>
    <row r="7" spans="1:38" ht="39.75" customHeight="1" x14ac:dyDescent="0.25">
      <c r="A7" s="218" t="s">
        <v>0</v>
      </c>
      <c r="B7" s="200"/>
      <c r="C7" s="219" t="s">
        <v>306</v>
      </c>
      <c r="D7" s="219"/>
      <c r="E7" s="219"/>
      <c r="F7" s="219"/>
      <c r="G7" s="219"/>
      <c r="H7" s="219"/>
      <c r="I7" s="219"/>
      <c r="J7" s="219"/>
      <c r="K7" s="219"/>
      <c r="L7" s="219"/>
      <c r="M7" s="219"/>
      <c r="N7" s="220"/>
      <c r="O7" s="90" t="s">
        <v>175</v>
      </c>
      <c r="P7" s="221" t="s">
        <v>305</v>
      </c>
      <c r="Q7" s="222"/>
      <c r="R7" s="222"/>
      <c r="S7" s="222"/>
      <c r="T7" s="223"/>
      <c r="U7" s="90" t="s">
        <v>2</v>
      </c>
      <c r="V7" s="221">
        <v>2022</v>
      </c>
      <c r="W7" s="222"/>
      <c r="X7" s="223"/>
      <c r="Y7" s="198" t="s">
        <v>155</v>
      </c>
      <c r="Z7" s="200"/>
      <c r="AA7" s="89"/>
      <c r="AB7" s="198" t="s">
        <v>4</v>
      </c>
      <c r="AC7" s="200"/>
      <c r="AD7" s="128" t="s">
        <v>304</v>
      </c>
      <c r="AE7" s="198" t="s">
        <v>92</v>
      </c>
      <c r="AF7" s="199"/>
      <c r="AG7" s="200"/>
      <c r="AH7" s="201" t="s">
        <v>177</v>
      </c>
      <c r="AI7" s="202"/>
      <c r="AJ7" s="202"/>
      <c r="AK7" s="202"/>
      <c r="AL7" s="203"/>
    </row>
    <row r="8" spans="1:38" ht="72" customHeight="1" x14ac:dyDescent="0.25">
      <c r="A8" s="204" t="s">
        <v>307</v>
      </c>
      <c r="B8" s="205"/>
      <c r="C8" s="206"/>
      <c r="D8" s="207" t="s">
        <v>161</v>
      </c>
      <c r="E8" s="208"/>
      <c r="F8" s="208"/>
      <c r="G8" s="208"/>
      <c r="H8" s="208"/>
      <c r="I8" s="208"/>
      <c r="J8" s="208"/>
      <c r="K8" s="208"/>
      <c r="L8" s="208"/>
      <c r="M8" s="208"/>
      <c r="N8" s="209"/>
      <c r="O8" s="205"/>
      <c r="P8" s="205"/>
      <c r="Q8" s="205"/>
      <c r="R8" s="205"/>
      <c r="S8" s="205"/>
      <c r="T8" s="206"/>
      <c r="U8" s="210" t="s">
        <v>168</v>
      </c>
      <c r="V8" s="205"/>
      <c r="W8" s="205"/>
      <c r="X8" s="205"/>
      <c r="Y8" s="205"/>
      <c r="Z8" s="205"/>
      <c r="AA8" s="206"/>
      <c r="AB8" s="210" t="s">
        <v>156</v>
      </c>
      <c r="AC8" s="205"/>
      <c r="AD8" s="205"/>
      <c r="AE8" s="205"/>
      <c r="AF8" s="205"/>
      <c r="AG8" s="206"/>
      <c r="AH8" s="211" t="s">
        <v>157</v>
      </c>
      <c r="AI8" s="212"/>
      <c r="AJ8" s="213" t="s">
        <v>29</v>
      </c>
      <c r="AK8" s="213"/>
      <c r="AL8" s="214" t="s">
        <v>30</v>
      </c>
    </row>
    <row r="9" spans="1:38" ht="109.5" customHeight="1" x14ac:dyDescent="0.25">
      <c r="A9" s="216" t="s">
        <v>11</v>
      </c>
      <c r="B9" s="189" t="s">
        <v>12</v>
      </c>
      <c r="C9" s="191" t="s">
        <v>14</v>
      </c>
      <c r="D9" s="193" t="s">
        <v>15</v>
      </c>
      <c r="E9" s="194" t="s">
        <v>162</v>
      </c>
      <c r="F9" s="193"/>
      <c r="G9" s="193"/>
      <c r="H9" s="193"/>
      <c r="I9" s="193"/>
      <c r="J9" s="193"/>
      <c r="K9" s="193"/>
      <c r="L9" s="193"/>
      <c r="M9" s="193"/>
      <c r="N9" s="195" t="s">
        <v>142</v>
      </c>
      <c r="O9" s="178" t="s">
        <v>16</v>
      </c>
      <c r="P9" s="178" t="s">
        <v>17</v>
      </c>
      <c r="Q9" s="178" t="s">
        <v>18</v>
      </c>
      <c r="R9" s="180" t="s">
        <v>19</v>
      </c>
      <c r="S9" s="91" t="s">
        <v>166</v>
      </c>
      <c r="T9" s="91" t="s">
        <v>167</v>
      </c>
      <c r="U9" s="182" t="s">
        <v>87</v>
      </c>
      <c r="V9" s="182" t="s">
        <v>22</v>
      </c>
      <c r="W9" s="185" t="s">
        <v>88</v>
      </c>
      <c r="X9" s="186"/>
      <c r="Y9" s="92" t="s">
        <v>23</v>
      </c>
      <c r="Z9" s="172" t="s">
        <v>24</v>
      </c>
      <c r="AA9" s="172" t="s">
        <v>25</v>
      </c>
      <c r="AB9" s="187" t="s">
        <v>89</v>
      </c>
      <c r="AC9" s="188"/>
      <c r="AD9" s="187" t="s">
        <v>90</v>
      </c>
      <c r="AE9" s="188"/>
      <c r="AF9" s="127" t="s">
        <v>308</v>
      </c>
      <c r="AG9" s="172" t="s">
        <v>160</v>
      </c>
      <c r="AH9" s="187" t="s">
        <v>158</v>
      </c>
      <c r="AI9" s="224"/>
      <c r="AJ9" s="213"/>
      <c r="AK9" s="213"/>
      <c r="AL9" s="215"/>
    </row>
    <row r="10" spans="1:38" ht="125.25" customHeight="1" x14ac:dyDescent="0.2">
      <c r="A10" s="217"/>
      <c r="B10" s="190"/>
      <c r="C10" s="192"/>
      <c r="D10" s="193"/>
      <c r="E10" s="122" t="s">
        <v>149</v>
      </c>
      <c r="F10" s="122" t="s">
        <v>163</v>
      </c>
      <c r="G10" s="122" t="s">
        <v>150</v>
      </c>
      <c r="H10" s="122" t="s">
        <v>151</v>
      </c>
      <c r="I10" s="122" t="s">
        <v>164</v>
      </c>
      <c r="J10" s="122" t="s">
        <v>152</v>
      </c>
      <c r="K10" s="122" t="s">
        <v>165</v>
      </c>
      <c r="L10" s="122" t="s">
        <v>153</v>
      </c>
      <c r="M10" s="122" t="s">
        <v>154</v>
      </c>
      <c r="N10" s="196"/>
      <c r="O10" s="197"/>
      <c r="P10" s="197"/>
      <c r="Q10" s="179"/>
      <c r="R10" s="181"/>
      <c r="S10" s="37">
        <v>2022</v>
      </c>
      <c r="T10" s="37">
        <v>2022</v>
      </c>
      <c r="U10" s="183"/>
      <c r="V10" s="184"/>
      <c r="W10" s="37" t="s">
        <v>32</v>
      </c>
      <c r="X10" s="38" t="s">
        <v>33</v>
      </c>
      <c r="Y10" s="38" t="s">
        <v>34</v>
      </c>
      <c r="Z10" s="173"/>
      <c r="AA10" s="173"/>
      <c r="AB10" s="124" t="s">
        <v>35</v>
      </c>
      <c r="AC10" s="124" t="s">
        <v>159</v>
      </c>
      <c r="AD10" s="124" t="s">
        <v>37</v>
      </c>
      <c r="AE10" s="124" t="s">
        <v>159</v>
      </c>
      <c r="AF10" s="124" t="s">
        <v>38</v>
      </c>
      <c r="AG10" s="173"/>
      <c r="AH10" s="123" t="s">
        <v>91</v>
      </c>
      <c r="AI10" s="124" t="s">
        <v>39</v>
      </c>
      <c r="AJ10" s="125" t="s">
        <v>40</v>
      </c>
      <c r="AK10" s="125" t="s">
        <v>41</v>
      </c>
      <c r="AL10" s="126">
        <v>2022</v>
      </c>
    </row>
    <row r="11" spans="1:38" ht="84.95" customHeight="1" x14ac:dyDescent="0.2">
      <c r="A11" s="137" t="s">
        <v>184</v>
      </c>
      <c r="B11" s="137" t="s">
        <v>185</v>
      </c>
      <c r="C11" s="95" t="s">
        <v>186</v>
      </c>
      <c r="D11" s="96" t="s">
        <v>187</v>
      </c>
      <c r="E11" s="97"/>
      <c r="F11" s="97"/>
      <c r="G11" s="97"/>
      <c r="H11" s="94" t="s">
        <v>188</v>
      </c>
      <c r="I11" s="97"/>
      <c r="J11" s="97"/>
      <c r="K11" s="97"/>
      <c r="L11" s="97"/>
      <c r="M11" s="97"/>
      <c r="N11" s="137" t="s">
        <v>189</v>
      </c>
      <c r="O11" s="137" t="s">
        <v>190</v>
      </c>
      <c r="P11" s="137" t="s">
        <v>191</v>
      </c>
      <c r="Q11" s="137" t="s">
        <v>192</v>
      </c>
      <c r="R11" s="94" t="s">
        <v>59</v>
      </c>
      <c r="S11" s="98">
        <v>44586</v>
      </c>
      <c r="T11" s="98">
        <v>44772</v>
      </c>
      <c r="U11" s="94" t="s">
        <v>193</v>
      </c>
      <c r="V11" s="99" t="s">
        <v>194</v>
      </c>
      <c r="W11" s="94">
        <v>21195</v>
      </c>
      <c r="X11" s="100">
        <v>21195</v>
      </c>
      <c r="Y11" s="101">
        <f>IF(W11=0,"0",IFERROR(X11/W11,0))</f>
        <v>1</v>
      </c>
      <c r="Z11" s="102" t="s">
        <v>195</v>
      </c>
      <c r="AA11" s="116">
        <v>1065260179.9699999</v>
      </c>
      <c r="AB11" s="294">
        <v>2275590180.1399999</v>
      </c>
      <c r="AC11" s="129" t="s">
        <v>196</v>
      </c>
      <c r="AD11" s="293">
        <v>1130756713.54</v>
      </c>
      <c r="AE11" s="103" t="s">
        <v>197</v>
      </c>
      <c r="AF11" s="101">
        <f t="shared" ref="AF11:AF12" si="0">IF(AD11=0,"0",IFERROR(AD11/AB11,0))</f>
        <v>0.49690701050152758</v>
      </c>
      <c r="AG11" s="104" t="str">
        <f>+Z11</f>
        <v xml:space="preserve">1. El Área de Recreación benefició 26.918 personas atendidas en el segundo trimestre. En total se lleva una población atendida de 42.322
2. El Área de Actividad física benefició a 3.239 personas en sus programas regulares
3. Se realizó la celebración del día del niño y evento recreativo de Downhill
</v>
      </c>
      <c r="AH11" s="105" t="s">
        <v>198</v>
      </c>
      <c r="AI11" s="106">
        <v>21195</v>
      </c>
      <c r="AJ11" s="94" t="s">
        <v>199</v>
      </c>
      <c r="AK11" s="94" t="s">
        <v>200</v>
      </c>
      <c r="AL11" s="107" t="str">
        <f>+Z11</f>
        <v xml:space="preserve">1. El Área de Recreación benefició 26.918 personas atendidas en el segundo trimestre. En total se lleva una población atendida de 42.322
2. El Área de Actividad física benefició a 3.239 personas en sus programas regulares
3. Se realizó la celebración del día del niño y evento recreativo de Downhill
</v>
      </c>
    </row>
    <row r="12" spans="1:38" ht="84.95" customHeight="1" x14ac:dyDescent="0.2">
      <c r="A12" s="137"/>
      <c r="B12" s="137"/>
      <c r="C12" s="95" t="s">
        <v>201</v>
      </c>
      <c r="D12" s="96" t="s">
        <v>202</v>
      </c>
      <c r="E12" s="97"/>
      <c r="F12" s="97"/>
      <c r="G12" s="97"/>
      <c r="H12" s="94" t="s">
        <v>188</v>
      </c>
      <c r="I12" s="97"/>
      <c r="J12" s="97"/>
      <c r="K12" s="97"/>
      <c r="L12" s="97"/>
      <c r="M12" s="97"/>
      <c r="N12" s="137"/>
      <c r="O12" s="137"/>
      <c r="P12" s="137"/>
      <c r="Q12" s="137"/>
      <c r="R12" s="94" t="s">
        <v>59</v>
      </c>
      <c r="S12" s="98" t="s">
        <v>203</v>
      </c>
      <c r="T12" s="98" t="s">
        <v>203</v>
      </c>
      <c r="U12" s="94" t="s">
        <v>204</v>
      </c>
      <c r="V12" s="99" t="s">
        <v>194</v>
      </c>
      <c r="W12" s="94">
        <v>6</v>
      </c>
      <c r="X12" s="108">
        <v>2</v>
      </c>
      <c r="Y12" s="101">
        <f t="shared" ref="Y12:Y26" si="1">IF(W12=0,"0",IFERROR(X12/W12,0))</f>
        <v>0.33333333333333331</v>
      </c>
      <c r="Z12" s="102" t="s">
        <v>205</v>
      </c>
      <c r="AA12" s="116">
        <v>854278963</v>
      </c>
      <c r="AB12" s="293">
        <v>760948962.83000004</v>
      </c>
      <c r="AC12" s="109" t="s">
        <v>206</v>
      </c>
      <c r="AD12" s="116">
        <f>250988000+55312000</f>
        <v>306300000</v>
      </c>
      <c r="AE12" s="94" t="s">
        <v>207</v>
      </c>
      <c r="AF12" s="110">
        <f t="shared" si="0"/>
        <v>0.40252371047442903</v>
      </c>
      <c r="AG12" s="104" t="str">
        <f t="shared" ref="AG12:AG15" si="2">+Z12</f>
        <v>Se realizaron dos eventos que promovieron el deporte y la recreación como lo fue la travesía Bgta-Villavicencio MTB y la Media Maratón en el marco del aniversario del Municipio</v>
      </c>
      <c r="AH12" s="105" t="s">
        <v>198</v>
      </c>
      <c r="AI12" s="106">
        <v>2551</v>
      </c>
      <c r="AJ12" s="94" t="s">
        <v>199</v>
      </c>
      <c r="AK12" s="94" t="s">
        <v>200</v>
      </c>
      <c r="AL12" s="107" t="s">
        <v>208</v>
      </c>
    </row>
    <row r="13" spans="1:38" ht="102.75" customHeight="1" x14ac:dyDescent="0.2">
      <c r="A13" s="94" t="s">
        <v>184</v>
      </c>
      <c r="B13" s="94" t="s">
        <v>185</v>
      </c>
      <c r="C13" s="95" t="s">
        <v>209</v>
      </c>
      <c r="D13" s="96" t="s">
        <v>210</v>
      </c>
      <c r="E13" s="97"/>
      <c r="F13" s="97"/>
      <c r="G13" s="97"/>
      <c r="H13" s="94" t="s">
        <v>188</v>
      </c>
      <c r="I13" s="97"/>
      <c r="J13" s="97"/>
      <c r="K13" s="97"/>
      <c r="L13" s="97"/>
      <c r="M13" s="97"/>
      <c r="N13" s="111" t="s">
        <v>211</v>
      </c>
      <c r="O13" s="94" t="s">
        <v>212</v>
      </c>
      <c r="P13" s="107" t="s">
        <v>213</v>
      </c>
      <c r="Q13" s="107" t="s">
        <v>192</v>
      </c>
      <c r="R13" s="94" t="s">
        <v>59</v>
      </c>
      <c r="S13" s="98">
        <v>44586</v>
      </c>
      <c r="T13" s="98">
        <v>44803</v>
      </c>
      <c r="U13" s="94" t="s">
        <v>214</v>
      </c>
      <c r="V13" s="94" t="s">
        <v>194</v>
      </c>
      <c r="W13" s="94">
        <v>36</v>
      </c>
      <c r="X13" s="108">
        <v>36</v>
      </c>
      <c r="Y13" s="101">
        <f t="shared" si="1"/>
        <v>1</v>
      </c>
      <c r="Z13" s="102" t="s">
        <v>215</v>
      </c>
      <c r="AA13" s="116">
        <v>1126175000</v>
      </c>
      <c r="AB13" s="293">
        <f>1631500000.04</f>
        <v>1631500000.04</v>
      </c>
      <c r="AC13" s="112" t="s">
        <v>216</v>
      </c>
      <c r="AD13" s="293">
        <v>1036198224</v>
      </c>
      <c r="AE13" s="103" t="s">
        <v>217</v>
      </c>
      <c r="AF13" s="101">
        <f>IF(AD13=0,"0",IFERROR(AD13/AB13,0))</f>
        <v>0.63511996566018714</v>
      </c>
      <c r="AG13" s="104" t="str">
        <f t="shared" si="2"/>
        <v>Durante este trimestre se implementaron 36 escuelas de formación y 14 disciplinas deportivas distribuidas en los siguientes barrios: BALONCESTO ( jordán y manatial), PATINAJE (la madrid y san antonio), VOLEIBOL (7 de agosto y florencia), TAEKWONDO (vainilla, san antonio y guatapé), FUTBOL DE SALON (hacaritama, porfia, san jorge y san josé), AJEDREZ (san jorge), FUTBOL (covisan, gaviotas, san cipriano y la playita), MUAYTHAI (comuneros, san agustin, guatepe 2 y olimpico), FUTBOL SALA (el jardin y santa ines), ATLETISMO (santa catalina, la madrid y porfia), BOXEO (la madrid y san josé), BALON MANO ( la madrid, esperanza, programa convidame). Adicionalmente, en el mes de febrero se hizo entrega de una implementación deportiva a las escuelas de formación de deporte formativo y alternativo para fortalecer la dinamica de cada deporte</v>
      </c>
      <c r="AH13" s="105" t="s">
        <v>198</v>
      </c>
      <c r="AI13" s="106">
        <v>774</v>
      </c>
      <c r="AJ13" s="94" t="s">
        <v>199</v>
      </c>
      <c r="AK13" s="94" t="s">
        <v>200</v>
      </c>
      <c r="AL13" s="107" t="str">
        <f t="shared" ref="AL13" si="3">+Z13</f>
        <v>Durante este trimestre se implementaron 36 escuelas de formación y 14 disciplinas deportivas distribuidas en los siguientes barrios: BALONCESTO ( jordán y manatial), PATINAJE (la madrid y san antonio), VOLEIBOL (7 de agosto y florencia), TAEKWONDO (vainilla, san antonio y guatapé), FUTBOL DE SALON (hacaritama, porfia, san jorge y san josé), AJEDREZ (san jorge), FUTBOL (covisan, gaviotas, san cipriano y la playita), MUAYTHAI (comuneros, san agustin, guatepe 2 y olimpico), FUTBOL SALA (el jardin y santa ines), ATLETISMO (santa catalina, la madrid y porfia), BOXEO (la madrid y san josé), BALON MANO ( la madrid, esperanza, programa convidame). Adicionalmente, en el mes de febrero se hizo entrega de una implementación deportiva a las escuelas de formación de deporte formativo y alternativo para fortalecer la dinamica de cada deporte</v>
      </c>
    </row>
    <row r="14" spans="1:38" ht="84.95" customHeight="1" x14ac:dyDescent="0.2">
      <c r="A14" s="94" t="s">
        <v>218</v>
      </c>
      <c r="B14" s="94" t="s">
        <v>185</v>
      </c>
      <c r="C14" s="95" t="s">
        <v>219</v>
      </c>
      <c r="D14" s="96" t="s">
        <v>220</v>
      </c>
      <c r="E14" s="97"/>
      <c r="F14" s="97"/>
      <c r="G14" s="97"/>
      <c r="H14" s="94" t="s">
        <v>188</v>
      </c>
      <c r="I14" s="97"/>
      <c r="J14" s="97"/>
      <c r="K14" s="97"/>
      <c r="L14" s="97"/>
      <c r="M14" s="97"/>
      <c r="N14" s="111" t="s">
        <v>221</v>
      </c>
      <c r="O14" s="94" t="s">
        <v>222</v>
      </c>
      <c r="P14" s="107" t="s">
        <v>223</v>
      </c>
      <c r="Q14" s="107" t="s">
        <v>192</v>
      </c>
      <c r="R14" s="94" t="s">
        <v>59</v>
      </c>
      <c r="S14" s="98" t="s">
        <v>203</v>
      </c>
      <c r="T14" s="98" t="s">
        <v>203</v>
      </c>
      <c r="U14" s="94" t="s">
        <v>224</v>
      </c>
      <c r="V14" s="94" t="s">
        <v>194</v>
      </c>
      <c r="W14" s="94">
        <v>38</v>
      </c>
      <c r="X14" s="108">
        <v>0</v>
      </c>
      <c r="Y14" s="101">
        <f t="shared" si="1"/>
        <v>0</v>
      </c>
      <c r="Z14" s="94" t="s">
        <v>225</v>
      </c>
      <c r="AA14" s="116">
        <v>50000000</v>
      </c>
      <c r="AB14" s="116">
        <v>50000000</v>
      </c>
      <c r="AC14" s="109" t="s">
        <v>226</v>
      </c>
      <c r="AD14" s="295">
        <v>0</v>
      </c>
      <c r="AE14" s="105" t="s">
        <v>203</v>
      </c>
      <c r="AF14" s="101">
        <v>0</v>
      </c>
      <c r="AG14" s="104" t="str">
        <f t="shared" si="2"/>
        <v>No Aplica</v>
      </c>
      <c r="AH14" s="105" t="s">
        <v>198</v>
      </c>
      <c r="AI14" s="106">
        <v>0</v>
      </c>
      <c r="AJ14" s="94" t="s">
        <v>199</v>
      </c>
      <c r="AK14" s="94" t="s">
        <v>200</v>
      </c>
      <c r="AL14" s="107" t="s">
        <v>227</v>
      </c>
    </row>
    <row r="15" spans="1:38" ht="84.95" customHeight="1" x14ac:dyDescent="0.2">
      <c r="A15" s="94" t="s">
        <v>184</v>
      </c>
      <c r="B15" s="94" t="s">
        <v>185</v>
      </c>
      <c r="C15" s="95" t="s">
        <v>228</v>
      </c>
      <c r="D15" s="96" t="s">
        <v>229</v>
      </c>
      <c r="E15" s="97"/>
      <c r="F15" s="97"/>
      <c r="G15" s="97"/>
      <c r="H15" s="94" t="s">
        <v>188</v>
      </c>
      <c r="I15" s="97"/>
      <c r="J15" s="97"/>
      <c r="K15" s="97"/>
      <c r="L15" s="97"/>
      <c r="M15" s="97"/>
      <c r="N15" s="111" t="s">
        <v>211</v>
      </c>
      <c r="O15" s="94" t="s">
        <v>212</v>
      </c>
      <c r="P15" s="107" t="s">
        <v>213</v>
      </c>
      <c r="Q15" s="107" t="s">
        <v>192</v>
      </c>
      <c r="R15" s="94" t="s">
        <v>59</v>
      </c>
      <c r="S15" s="98" t="s">
        <v>203</v>
      </c>
      <c r="T15" s="98" t="s">
        <v>203</v>
      </c>
      <c r="U15" s="94" t="s">
        <v>230</v>
      </c>
      <c r="V15" s="94" t="s">
        <v>194</v>
      </c>
      <c r="W15" s="94">
        <v>50</v>
      </c>
      <c r="X15" s="108">
        <v>20</v>
      </c>
      <c r="Y15" s="101">
        <f t="shared" si="1"/>
        <v>0.4</v>
      </c>
      <c r="Z15" s="102" t="s">
        <v>231</v>
      </c>
      <c r="AA15" s="116">
        <v>223825000</v>
      </c>
      <c r="AB15" s="116">
        <f>223825000+126175000</f>
        <v>350000000</v>
      </c>
      <c r="AC15" s="109" t="s">
        <v>232</v>
      </c>
      <c r="AD15" s="295">
        <f>43628476+26000000</f>
        <v>69628476</v>
      </c>
      <c r="AE15" s="112" t="s">
        <v>233</v>
      </c>
      <c r="AF15" s="101">
        <f t="shared" ref="AF15:AF24" si="4">IF(AD15=0,"0",IFERROR(AD15/AB15,0))</f>
        <v>0.19893850285714285</v>
      </c>
      <c r="AG15" s="104" t="str">
        <f t="shared" si="2"/>
        <v xml:space="preserve">El instituto municipal en el área deportiva cuenta con el programa educación fisica y deporte escolar el cual tiene como objetivo la promoción de educación  basica en el ciclo primario, dentro de los cuales para el segundo trimestre se concretó con los rectores de 20 Institiciones educativas ,  el plan y cronograma la vigencia 2022 dentro de los cuales 12 urbanas y 8 rurales. Sin embargo, también se atenderán sedes de las Instituciones educativas anteriormente mencionadas en jornada extraescolar así:URBANO 1. Juan B. Caballero , 2.Pio XII , 3.Luis Carlos Galan Sarmiento, 4.  Narciso Matus , 5. Francisco Jose de Caldas , 6. Francisco Arango , 7. Marco Fidel Suarez , 8. Miguel Angel Martin  , 9 Isaac Tacha , 10.  Colegio Catumare , 11.Jorge Eliecer Gaitan Ayala , 12. Nuestra Señora de la Paz . RURAL:1.  Guillermo Cano Isaza , 2. Buenos Aires , 3. Simon Bolivar , 4. Agropecuario las Mercedes , 5. Felicidad Barrios , 6. Los CEntauros , 7. Colegio Apiay , 8. Colegio Vanguardia.  
Deporte Escolar: En el programa de Juegos intercolegiados Nacionales 2022 , desde la fase del municipio de Villavicencio , se inscribierón 82 instituciones educativas en la plataforma del ministerio del deporte en el mes de junio de 2022. La poblacion ( Estudiantes ) , inscritos al mes de mayo fue de 890 estudiantes deportistas inscritos a la juegos intercolegiados Nacionales 2022 , fase del municipio de Villavicencio       </v>
      </c>
      <c r="AH15" s="105" t="s">
        <v>198</v>
      </c>
      <c r="AI15" s="106">
        <v>1209</v>
      </c>
      <c r="AJ15" s="94" t="s">
        <v>199</v>
      </c>
      <c r="AK15" s="94" t="s">
        <v>200</v>
      </c>
      <c r="AL15" s="107" t="str">
        <f>+Z15</f>
        <v xml:space="preserve">El instituto municipal en el área deportiva cuenta con el programa educación fisica y deporte escolar el cual tiene como objetivo la promoción de educación  basica en el ciclo primario, dentro de los cuales para el segundo trimestre se concretó con los rectores de 20 Institiciones educativas ,  el plan y cronograma la vigencia 2022 dentro de los cuales 12 urbanas y 8 rurales. Sin embargo, también se atenderán sedes de las Instituciones educativas anteriormente mencionadas en jornada extraescolar así:URBANO 1. Juan B. Caballero , 2.Pio XII , 3.Luis Carlos Galan Sarmiento, 4.  Narciso Matus , 5. Francisco Jose de Caldas , 6. Francisco Arango , 7. Marco Fidel Suarez , 8. Miguel Angel Martin  , 9 Isaac Tacha , 10.  Colegio Catumare , 11.Jorge Eliecer Gaitan Ayala , 12. Nuestra Señora de la Paz . RURAL:1.  Guillermo Cano Isaza , 2. Buenos Aires , 3. Simon Bolivar , 4. Agropecuario las Mercedes , 5. Felicidad Barrios , 6. Los CEntauros , 7. Colegio Apiay , 8. Colegio Vanguardia.  
Deporte Escolar: En el programa de Juegos intercolegiados Nacionales 2022 , desde la fase del municipio de Villavicencio , se inscribierón 82 instituciones educativas en la plataforma del ministerio del deporte en el mes de junio de 2022. La poblacion ( Estudiantes ) , inscritos al mes de mayo fue de 890 estudiantes deportistas inscritos a la juegos intercolegiados Nacionales 2022 , fase del municipio de Villavicencio       </v>
      </c>
    </row>
    <row r="16" spans="1:38" ht="84.95" customHeight="1" x14ac:dyDescent="0.2">
      <c r="A16" s="94" t="s">
        <v>184</v>
      </c>
      <c r="B16" s="94" t="s">
        <v>185</v>
      </c>
      <c r="C16" s="95" t="s">
        <v>234</v>
      </c>
      <c r="D16" s="96" t="s">
        <v>235</v>
      </c>
      <c r="E16" s="97"/>
      <c r="F16" s="97"/>
      <c r="G16" s="97"/>
      <c r="H16" s="94" t="s">
        <v>188</v>
      </c>
      <c r="I16" s="97"/>
      <c r="J16" s="97"/>
      <c r="K16" s="97"/>
      <c r="L16" s="97"/>
      <c r="M16" s="97"/>
      <c r="N16" s="111" t="s">
        <v>221</v>
      </c>
      <c r="O16" s="94" t="s">
        <v>222</v>
      </c>
      <c r="P16" s="107" t="s">
        <v>223</v>
      </c>
      <c r="Q16" s="107" t="s">
        <v>236</v>
      </c>
      <c r="R16" s="94" t="s">
        <v>59</v>
      </c>
      <c r="S16" s="98" t="s">
        <v>203</v>
      </c>
      <c r="T16" s="98" t="s">
        <v>203</v>
      </c>
      <c r="U16" s="94" t="s">
        <v>193</v>
      </c>
      <c r="V16" s="94" t="s">
        <v>194</v>
      </c>
      <c r="W16" s="94">
        <v>5</v>
      </c>
      <c r="X16" s="108">
        <v>0</v>
      </c>
      <c r="Y16" s="101">
        <f t="shared" si="1"/>
        <v>0</v>
      </c>
      <c r="Z16" s="94" t="s">
        <v>203</v>
      </c>
      <c r="AA16" s="116">
        <v>100000000</v>
      </c>
      <c r="AB16" s="116">
        <v>50000000</v>
      </c>
      <c r="AC16" s="109" t="s">
        <v>226</v>
      </c>
      <c r="AD16" s="121">
        <v>0</v>
      </c>
      <c r="AE16" s="113" t="s">
        <v>203</v>
      </c>
      <c r="AF16" s="101">
        <v>0</v>
      </c>
      <c r="AG16" s="104" t="s">
        <v>203</v>
      </c>
      <c r="AH16" s="105" t="s">
        <v>194</v>
      </c>
      <c r="AI16" s="106">
        <v>0</v>
      </c>
      <c r="AJ16" s="94" t="s">
        <v>199</v>
      </c>
      <c r="AK16" s="94" t="s">
        <v>200</v>
      </c>
      <c r="AL16" s="107" t="str">
        <f t="shared" ref="AL16:AL24" si="5">+Z16</f>
        <v>No aplica</v>
      </c>
    </row>
    <row r="17" spans="1:38" ht="84.95" customHeight="1" x14ac:dyDescent="0.2">
      <c r="A17" s="94" t="s">
        <v>184</v>
      </c>
      <c r="B17" s="94" t="s">
        <v>185</v>
      </c>
      <c r="C17" s="95" t="s">
        <v>237</v>
      </c>
      <c r="D17" s="96" t="s">
        <v>238</v>
      </c>
      <c r="E17" s="97"/>
      <c r="F17" s="97"/>
      <c r="G17" s="97"/>
      <c r="H17" s="94" t="s">
        <v>188</v>
      </c>
      <c r="I17" s="97"/>
      <c r="J17" s="97"/>
      <c r="K17" s="97"/>
      <c r="L17" s="97"/>
      <c r="M17" s="97"/>
      <c r="N17" s="111" t="s">
        <v>211</v>
      </c>
      <c r="O17" s="94" t="s">
        <v>212</v>
      </c>
      <c r="P17" s="107" t="s">
        <v>213</v>
      </c>
      <c r="Q17" s="107" t="s">
        <v>192</v>
      </c>
      <c r="R17" s="94" t="s">
        <v>59</v>
      </c>
      <c r="S17" s="98" t="s">
        <v>203</v>
      </c>
      <c r="T17" s="98" t="s">
        <v>203</v>
      </c>
      <c r="U17" s="94" t="s">
        <v>239</v>
      </c>
      <c r="V17" s="94" t="s">
        <v>194</v>
      </c>
      <c r="W17" s="94">
        <v>10</v>
      </c>
      <c r="X17" s="108">
        <v>6</v>
      </c>
      <c r="Y17" s="101">
        <f t="shared" si="1"/>
        <v>0.6</v>
      </c>
      <c r="Z17" s="102" t="s">
        <v>240</v>
      </c>
      <c r="AA17" s="116">
        <v>50000000</v>
      </c>
      <c r="AB17" s="116">
        <v>54500000</v>
      </c>
      <c r="AC17" s="94" t="s">
        <v>241</v>
      </c>
      <c r="AD17" s="293">
        <v>42951776</v>
      </c>
      <c r="AE17" s="109" t="s">
        <v>242</v>
      </c>
      <c r="AF17" s="101">
        <f t="shared" si="4"/>
        <v>0.78810598165137613</v>
      </c>
      <c r="AG17" s="104" t="str">
        <f t="shared" ref="AG17:AG24" si="6">+Z17</f>
        <v>Desde el Instituto Municipal de Deporte y Recreación se otorgaron incentivos a 5 deportistas en la convocatoria para los premios gramalote según el Acuerdo Municipal No 320 del 2016 el cual tiene como objetivo de conmemorar y reconocer a los deportistas más destacados del año en el municipio de Villavicencio. Estos premios se realizaron en el mes de abril. y adicionalmente, en la travesía Bgta-Villavicencio se entregó un (1) incentivo a la ganadora de BMX en argentina, para un total de seis (6) incentivos otorgados en el trimestre</v>
      </c>
      <c r="AH17" s="105" t="s">
        <v>198</v>
      </c>
      <c r="AI17" s="106">
        <v>6</v>
      </c>
      <c r="AJ17" s="94" t="s">
        <v>199</v>
      </c>
      <c r="AK17" s="94" t="s">
        <v>200</v>
      </c>
      <c r="AL17" s="107" t="s">
        <v>243</v>
      </c>
    </row>
    <row r="18" spans="1:38" ht="84.95" customHeight="1" x14ac:dyDescent="0.2">
      <c r="A18" s="94" t="s">
        <v>184</v>
      </c>
      <c r="B18" s="94" t="s">
        <v>185</v>
      </c>
      <c r="C18" s="95" t="s">
        <v>244</v>
      </c>
      <c r="D18" s="96" t="s">
        <v>245</v>
      </c>
      <c r="E18" s="97"/>
      <c r="F18" s="97"/>
      <c r="G18" s="97"/>
      <c r="H18" s="94" t="s">
        <v>188</v>
      </c>
      <c r="I18" s="97"/>
      <c r="J18" s="97"/>
      <c r="K18" s="97"/>
      <c r="L18" s="97"/>
      <c r="M18" s="97"/>
      <c r="N18" s="94" t="s">
        <v>221</v>
      </c>
      <c r="O18" s="94" t="s">
        <v>222</v>
      </c>
      <c r="P18" s="107" t="s">
        <v>223</v>
      </c>
      <c r="Q18" s="107" t="s">
        <v>192</v>
      </c>
      <c r="R18" s="94" t="s">
        <v>59</v>
      </c>
      <c r="S18" s="98">
        <v>44586</v>
      </c>
      <c r="T18" s="98">
        <v>44803</v>
      </c>
      <c r="U18" s="94" t="s">
        <v>246</v>
      </c>
      <c r="V18" s="94" t="s">
        <v>194</v>
      </c>
      <c r="W18" s="94">
        <v>75</v>
      </c>
      <c r="X18" s="108">
        <v>40</v>
      </c>
      <c r="Y18" s="101">
        <f t="shared" si="1"/>
        <v>0.53333333333333333</v>
      </c>
      <c r="Z18" s="102" t="s">
        <v>247</v>
      </c>
      <c r="AA18" s="116">
        <f>+'[1]TRASLADO No.1'!$G$198+'[1]TRASLADO No.1'!$G$207+'[1]TRASLADO No.1'!$G$214</f>
        <v>450000000</v>
      </c>
      <c r="AB18" s="116">
        <v>706352585</v>
      </c>
      <c r="AC18" s="105" t="s">
        <v>248</v>
      </c>
      <c r="AD18" s="121">
        <v>497668000</v>
      </c>
      <c r="AE18" s="105" t="s">
        <v>249</v>
      </c>
      <c r="AF18" s="101">
        <f t="shared" si="4"/>
        <v>0.70456031529919294</v>
      </c>
      <c r="AG18" s="104" t="str">
        <f t="shared" si="6"/>
        <v>Para este periodo el programa deporte asociado  otorgo renovacion y reconocimiento de los organos de control y comision disciplinaria a los siguinetes clubes : Club de Patinaje Alcones en la disciplina de Patinaje  , Club Deportivo H &amp; H  en la disciplina de futbol sala , Club Deportivo de Limitacion Visual Lanceros en la disciplina de Discapacidad Visual  , Club Deportivo Taekwondo Mundo Marcial en la disciplina de Taekwondo , Club de Parapente las Gualas en la disciplina de Parapente  , Club Deportivo Cachilapos en la disciplina de Voleibol , Club Deportivo de Ciclismo Diario Ariza de Villavicencio en la disciplina de Ciclismo , Club deportivo de Ajedrez Magistral en la disciplina de Ajedrez , Club Deportivo de Baloncesto sobre Silla de Ruedas LLaneros Club en la disciplina de Discapacidad Fisca  , Club semillas del Meta en la disciplina de Patinaje  , Club Depotivo de Patinaje Sol Naciente en la disciplina de Patinaje  , club deportivo tenis del LLano en la disiciplina de Tenis de Campo  para un total de 11 clubes atendidos con sus respectivas Renovaciones firmadas legalmente por el dircetor del IMDER , asi mismo se realizo una (1) visita a el club deportivo Fotball Academia Inglesa The EFA el dia 09 de junio del 2022 con el objetivo de otorgar reconocimiento Deportivo .</v>
      </c>
      <c r="AH18" s="105" t="s">
        <v>194</v>
      </c>
      <c r="AI18" s="106">
        <v>567</v>
      </c>
      <c r="AJ18" s="94" t="s">
        <v>199</v>
      </c>
      <c r="AK18" s="94" t="s">
        <v>200</v>
      </c>
      <c r="AL18" s="107" t="str">
        <f>+Z18</f>
        <v>Para este periodo el programa deporte asociado  otorgo renovacion y reconocimiento de los organos de control y comision disciplinaria a los siguinetes clubes : Club de Patinaje Alcones en la disciplina de Patinaje  , Club Deportivo H &amp; H  en la disciplina de futbol sala , Club Deportivo de Limitacion Visual Lanceros en la disciplina de Discapacidad Visual  , Club Deportivo Taekwondo Mundo Marcial en la disciplina de Taekwondo , Club de Parapente las Gualas en la disciplina de Parapente  , Club Deportivo Cachilapos en la disciplina de Voleibol , Club Deportivo de Ciclismo Diario Ariza de Villavicencio en la disciplina de Ciclismo , Club deportivo de Ajedrez Magistral en la disciplina de Ajedrez , Club Deportivo de Baloncesto sobre Silla de Ruedas LLaneros Club en la disciplina de Discapacidad Fisca  , Club semillas del Meta en la disciplina de Patinaje  , Club Depotivo de Patinaje Sol Naciente en la disciplina de Patinaje  , club deportivo tenis del LLano en la disiciplina de Tenis de Campo  para un total de 11 clubes atendidos con sus respectivas Renovaciones firmadas legalmente por el dircetor del IMDER , asi mismo se realizo una (1) visita a el club deportivo Fotball Academia Inglesa The EFA el dia 09 de junio del 2022 con el objetivo de otorgar reconocimiento Deportivo .</v>
      </c>
    </row>
    <row r="19" spans="1:38" ht="84.95" customHeight="1" x14ac:dyDescent="0.2">
      <c r="A19" s="137" t="s">
        <v>184</v>
      </c>
      <c r="B19" s="137" t="s">
        <v>185</v>
      </c>
      <c r="C19" s="95" t="s">
        <v>250</v>
      </c>
      <c r="D19" s="96" t="s">
        <v>251</v>
      </c>
      <c r="E19" s="97"/>
      <c r="F19" s="97"/>
      <c r="G19" s="97"/>
      <c r="H19" s="94" t="s">
        <v>188</v>
      </c>
      <c r="I19" s="97"/>
      <c r="J19" s="97"/>
      <c r="K19" s="97"/>
      <c r="L19" s="97"/>
      <c r="M19" s="97"/>
      <c r="N19" s="137" t="s">
        <v>252</v>
      </c>
      <c r="O19" s="137" t="s">
        <v>253</v>
      </c>
      <c r="P19" s="137" t="s">
        <v>254</v>
      </c>
      <c r="Q19" s="95" t="s">
        <v>255</v>
      </c>
      <c r="R19" s="94" t="s">
        <v>59</v>
      </c>
      <c r="S19" s="98">
        <v>44586</v>
      </c>
      <c r="T19" s="98">
        <v>44800</v>
      </c>
      <c r="U19" s="94" t="s">
        <v>256</v>
      </c>
      <c r="V19" s="94" t="s">
        <v>194</v>
      </c>
      <c r="W19" s="94">
        <v>1</v>
      </c>
      <c r="X19" s="108">
        <v>0.5</v>
      </c>
      <c r="Y19" s="101">
        <f t="shared" si="1"/>
        <v>0.5</v>
      </c>
      <c r="Z19" s="102" t="s">
        <v>257</v>
      </c>
      <c r="AA19" s="116">
        <v>111776312.93000001</v>
      </c>
      <c r="AB19" s="293">
        <v>97200000</v>
      </c>
      <c r="AC19" s="103" t="s">
        <v>258</v>
      </c>
      <c r="AD19" s="293">
        <v>50400000</v>
      </c>
      <c r="AE19" s="103" t="s">
        <v>259</v>
      </c>
      <c r="AF19" s="101">
        <f t="shared" si="4"/>
        <v>0.51851851851851849</v>
      </c>
      <c r="AG19" s="104" t="str">
        <f t="shared" si="6"/>
        <v>Teniendo en cuenta que a la fecha el Instituto Municipal de Deporte y Recreación de Villavicencio no cuenta con un software para la digitalización y sistematización de la información, desde el Observatorio de PPDRAF se ha creado como herramienta de captación un formulario google, para que las áreas de la Política Pública de Deporte, Recreación, Actividad Física y Escenarios puedan realizar el reporte y cargue de la información de la población atendida y de los escenarios caracterizados. 
Se brindó asistencia técnica a las áreas de deporte, recreación y actividad física en las cuales se les socializó la información reportada de grupos regulares e irregulares mediante el instrumento implementado, lo cual permite generar la trazabilidad y cumplimiento de las metas, en lo que se tabuló durante el mes de junio de 2022, se puede determinar que se alcanzó una población de 12.659 beneficiarios, entre niños, niñas, adolescentes, jóvenes, adultos y adultos mayores, lo anterior de acuerdo al desarrollo de actividades por el área de deporte (892) y sus programas de deporte formativo, deporte comunitario, deporte escolar, deporte asociado y educación física escolar; así como las actividades llevadas a cabo por el área de recreación (10229) mediante  los programas de inicio a la vida y madres gestantes, recreándonos, juego y estimulación y recreovía; y por el área de actividad física (1538) mediante los programas de escuelas de actividad física, actividad física funcional, actividades musicalizadas, actividad física para el adulto mayor y rutas camineras y ciclo paseos; Igualmente se realizaron 746 encuestas de satisfacción como medición de cumplimiento y desempeño en los diferentes eventos realizados. Por otra parte, el equipo del observatorio brindó proceso de conteo de la población participante en las recreovías realizadas por el Instituto en el mes.</v>
      </c>
      <c r="AH19" s="105" t="s">
        <v>198</v>
      </c>
      <c r="AI19" s="106">
        <f>999+746</f>
        <v>1745</v>
      </c>
      <c r="AJ19" s="94" t="s">
        <v>199</v>
      </c>
      <c r="AK19" s="94" t="s">
        <v>200</v>
      </c>
      <c r="AL19" s="107" t="str">
        <f t="shared" si="5"/>
        <v>Teniendo en cuenta que a la fecha el Instituto Municipal de Deporte y Recreación de Villavicencio no cuenta con un software para la digitalización y sistematización de la información, desde el Observatorio de PPDRAF se ha creado como herramienta de captación un formulario google, para que las áreas de la Política Pública de Deporte, Recreación, Actividad Física y Escenarios puedan realizar el reporte y cargue de la información de la población atendida y de los escenarios caracterizados. 
Se brindó asistencia técnica a las áreas de deporte, recreación y actividad física en las cuales se les socializó la información reportada de grupos regulares e irregulares mediante el instrumento implementado, lo cual permite generar la trazabilidad y cumplimiento de las metas, en lo que se tabuló durante el mes de junio de 2022, se puede determinar que se alcanzó una población de 12.659 beneficiarios, entre niños, niñas, adolescentes, jóvenes, adultos y adultos mayores, lo anterior de acuerdo al desarrollo de actividades por el área de deporte (892) y sus programas de deporte formativo, deporte comunitario, deporte escolar, deporte asociado y educación física escolar; así como las actividades llevadas a cabo por el área de recreación (10229) mediante  los programas de inicio a la vida y madres gestantes, recreándonos, juego y estimulación y recreovía; y por el área de actividad física (1538) mediante los programas de escuelas de actividad física, actividad física funcional, actividades musicalizadas, actividad física para el adulto mayor y rutas camineras y ciclo paseos; Igualmente se realizaron 746 encuestas de satisfacción como medición de cumplimiento y desempeño en los diferentes eventos realizados. Por otra parte, el equipo del observatorio brindó proceso de conteo de la población participante en las recreovías realizadas por el Instituto en el mes.</v>
      </c>
    </row>
    <row r="20" spans="1:38" ht="84.95" customHeight="1" x14ac:dyDescent="0.2">
      <c r="A20" s="137"/>
      <c r="B20" s="137"/>
      <c r="C20" s="95" t="s">
        <v>260</v>
      </c>
      <c r="D20" s="96" t="s">
        <v>261</v>
      </c>
      <c r="E20" s="97"/>
      <c r="F20" s="97"/>
      <c r="G20" s="97"/>
      <c r="H20" s="94" t="s">
        <v>188</v>
      </c>
      <c r="I20" s="97"/>
      <c r="J20" s="97"/>
      <c r="K20" s="97"/>
      <c r="L20" s="97"/>
      <c r="M20" s="97"/>
      <c r="N20" s="137"/>
      <c r="O20" s="137"/>
      <c r="P20" s="137"/>
      <c r="Q20" s="107" t="s">
        <v>236</v>
      </c>
      <c r="R20" s="94" t="s">
        <v>59</v>
      </c>
      <c r="S20" s="98">
        <v>44582</v>
      </c>
      <c r="T20" s="98">
        <v>44824</v>
      </c>
      <c r="U20" s="94" t="s">
        <v>262</v>
      </c>
      <c r="V20" s="94" t="s">
        <v>263</v>
      </c>
      <c r="W20" s="94">
        <v>4</v>
      </c>
      <c r="X20" s="108">
        <v>2</v>
      </c>
      <c r="Y20" s="101">
        <f t="shared" si="1"/>
        <v>0.5</v>
      </c>
      <c r="Z20" s="102" t="s">
        <v>264</v>
      </c>
      <c r="AA20" s="116">
        <v>660502317.08000004</v>
      </c>
      <c r="AB20" s="293">
        <v>1089078630.01</v>
      </c>
      <c r="AC20" s="109" t="s">
        <v>265</v>
      </c>
      <c r="AD20" s="293">
        <v>509561960.00999999</v>
      </c>
      <c r="AE20" s="103" t="s">
        <v>266</v>
      </c>
      <c r="AF20" s="101">
        <f t="shared" si="4"/>
        <v>0.46788353565005786</v>
      </c>
      <c r="AG20" s="104" t="str">
        <f t="shared" si="6"/>
        <v>El sistema de gestión de la calidad del instituto está constituido por 14 procesos que están relacionados en el siguiente mapa de procesos  : Durante el periodo del 01 de abril al 30 de junio se ha venido construyendo la documentación  de cada uno de ellos obteniendo los siguientes resultados: 
• Procesos estratégicos: con un cumplimiento del 18 %
  Direccionamiento estratégico: cuenta con un 90%. 
  Planeación institucional: con un 100% cuenta que todos los procedimientos y formatos para su funcionamiento 
  Gestión de la información y las comunicaciones 30%, se encuentra con caracterización, 1 procedimiento, plan estrategico de comunicaciones
• Procesos misionales: cumplimiento de 14,17%
  Promoción y fomento del deporte la recreación y la actividad física: tiene un avance del 70%, cuenta de 4 procedimientos con sus formatos.  
  Gestión de infraestructura de escenarios deportivos y recreativos: esta en un 80%  Cuenta con un manual con sus respectivos formtatos .
  Administración y gestión de escenarios deportivos y recreativos: tiene un 20%, se cuenta con 2 procedimientos que estan en actualización de acuerdo al cambio en el pago de los escenarios deportivos
• Procesos de apoyo: Cumplimiento del 10 %
  Gestión del talento humano: se encuentra a un 70% constituido por un manual y actualización de sus formatos
  Gestión contratación: con un porcentaje de cumplimiento de 70%, se cuenta con 5 procedimiento aprobado.
  Gestión financiera: 15% existen documentos de la vigencia anterior pero están en proceso de revisión y actualización  
  Gestión documental: cumplimiento del 15%, donde se tiene un manual y 1 procedimiento, con sus respectivos soportes, lo demás esta en construcción 
  Gestión jurídica: cumplimiento del 40%, se tiene un manual, y procedimientos de la anterior vigencia en revisión y actualización  
  Gestión de bienes y servicios: 20% de cumplimiento, se cuenta con formatos y se encuentra en construcción procedimiento.
• Procesos de evaluación: Cumplimiento 7.50 %
  Gestión control interno: Cumplimiento del 30%, se cuenta con formatos de este proceso, se esta revisando y actualizando los documentos que se encuentra de la vigencia anterior de este proceso 
  Sistema integrado de gestión: cumplimiento del 30 %, se tiene 1 procedimiento actualizado y 2 en actualización   
En general el sistema de gestión de la calidad cuenta con un avance total del 50.42% donde se identifica los procesos estratégicos con 18%, Procesos misionales 14.17%, Procesos de apoyo 10 % y procesos de evaluación 7.50 %.</v>
      </c>
      <c r="AH20" s="105" t="s">
        <v>198</v>
      </c>
      <c r="AI20" s="106">
        <v>0</v>
      </c>
      <c r="AJ20" s="94" t="s">
        <v>199</v>
      </c>
      <c r="AK20" s="94" t="s">
        <v>200</v>
      </c>
      <c r="AL20" s="107" t="str">
        <f t="shared" si="5"/>
        <v>El sistema de gestión de la calidad del instituto está constituido por 14 procesos que están relacionados en el siguiente mapa de procesos  : Durante el periodo del 01 de abril al 30 de junio se ha venido construyendo la documentación  de cada uno de ellos obteniendo los siguientes resultados: 
• Procesos estratégicos: con un cumplimiento del 18 %
  Direccionamiento estratégico: cuenta con un 90%. 
  Planeación institucional: con un 100% cuenta que todos los procedimientos y formatos para su funcionamiento 
  Gestión de la información y las comunicaciones 30%, se encuentra con caracterización, 1 procedimiento, plan estrategico de comunicaciones
• Procesos misionales: cumplimiento de 14,17%
  Promoción y fomento del deporte la recreación y la actividad física: tiene un avance del 70%, cuenta de 4 procedimientos con sus formatos.  
  Gestión de infraestructura de escenarios deportivos y recreativos: esta en un 80%  Cuenta con un manual con sus respectivos formtatos .
  Administración y gestión de escenarios deportivos y recreativos: tiene un 20%, se cuenta con 2 procedimientos que estan en actualización de acuerdo al cambio en el pago de los escenarios deportivos
• Procesos de apoyo: Cumplimiento del 10 %
  Gestión del talento humano: se encuentra a un 70% constituido por un manual y actualización de sus formatos
  Gestión contratación: con un porcentaje de cumplimiento de 70%, se cuenta con 5 procedimiento aprobado.
  Gestión financiera: 15% existen documentos de la vigencia anterior pero están en proceso de revisión y actualización  
  Gestión documental: cumplimiento del 15%, donde se tiene un manual y 1 procedimiento, con sus respectivos soportes, lo demás esta en construcción 
  Gestión jurídica: cumplimiento del 40%, se tiene un manual, y procedimientos de la anterior vigencia en revisión y actualización  
  Gestión de bienes y servicios: 20% de cumplimiento, se cuenta con formatos y se encuentra en construcción procedimiento.
• Procesos de evaluación: Cumplimiento 7.50 %
  Gestión control interno: Cumplimiento del 30%, se cuenta con formatos de este proceso, se esta revisando y actualizando los documentos que se encuentra de la vigencia anterior de este proceso 
  Sistema integrado de gestión: cumplimiento del 30 %, se tiene 1 procedimiento actualizado y 2 en actualización   
En general el sistema de gestión de la calidad cuenta con un avance total del 50.42% donde se identifica los procesos estratégicos con 18%, Procesos misionales 14.17%, Procesos de apoyo 10 % y procesos de evaluación 7.50 %.</v>
      </c>
    </row>
    <row r="21" spans="1:38" ht="118.5" customHeight="1" x14ac:dyDescent="0.2">
      <c r="A21" s="94" t="s">
        <v>184</v>
      </c>
      <c r="B21" s="114" t="s">
        <v>185</v>
      </c>
      <c r="C21" s="95" t="s">
        <v>267</v>
      </c>
      <c r="D21" s="96" t="s">
        <v>268</v>
      </c>
      <c r="E21" s="97"/>
      <c r="F21" s="97"/>
      <c r="G21" s="97"/>
      <c r="H21" s="94" t="s">
        <v>188</v>
      </c>
      <c r="I21" s="97"/>
      <c r="J21" s="97"/>
      <c r="K21" s="97"/>
      <c r="L21" s="97"/>
      <c r="M21" s="97"/>
      <c r="N21" s="94" t="s">
        <v>269</v>
      </c>
      <c r="O21" s="94" t="s">
        <v>270</v>
      </c>
      <c r="P21" s="107" t="s">
        <v>309</v>
      </c>
      <c r="Q21" s="107" t="s">
        <v>236</v>
      </c>
      <c r="R21" s="94" t="s">
        <v>59</v>
      </c>
      <c r="S21" s="98" t="s">
        <v>203</v>
      </c>
      <c r="T21" s="98" t="s">
        <v>203</v>
      </c>
      <c r="U21" s="115" t="s">
        <v>271</v>
      </c>
      <c r="V21" s="94" t="s">
        <v>272</v>
      </c>
      <c r="W21" s="94">
        <v>1</v>
      </c>
      <c r="X21" s="108">
        <v>0</v>
      </c>
      <c r="Y21" s="101">
        <f t="shared" si="1"/>
        <v>0</v>
      </c>
      <c r="Z21" s="94" t="s">
        <v>203</v>
      </c>
      <c r="AA21" s="116">
        <v>0</v>
      </c>
      <c r="AB21" s="116">
        <v>45600998.560000002</v>
      </c>
      <c r="AC21" s="109" t="s">
        <v>273</v>
      </c>
      <c r="AD21" s="293">
        <v>0</v>
      </c>
      <c r="AE21" s="103" t="s">
        <v>203</v>
      </c>
      <c r="AF21" s="101">
        <v>0</v>
      </c>
      <c r="AG21" s="99" t="s">
        <v>203</v>
      </c>
      <c r="AH21" s="105" t="s">
        <v>198</v>
      </c>
      <c r="AI21" s="106">
        <v>0</v>
      </c>
      <c r="AJ21" s="94" t="s">
        <v>199</v>
      </c>
      <c r="AK21" s="94" t="s">
        <v>200</v>
      </c>
      <c r="AL21" s="94" t="s">
        <v>200</v>
      </c>
    </row>
    <row r="22" spans="1:38" ht="84.95" customHeight="1" x14ac:dyDescent="0.2">
      <c r="A22" s="94" t="s">
        <v>184</v>
      </c>
      <c r="B22" s="114" t="s">
        <v>185</v>
      </c>
      <c r="C22" s="95" t="s">
        <v>274</v>
      </c>
      <c r="D22" s="96" t="s">
        <v>275</v>
      </c>
      <c r="E22" s="117"/>
      <c r="F22" s="97"/>
      <c r="G22" s="97"/>
      <c r="H22" s="94" t="s">
        <v>188</v>
      </c>
      <c r="I22" s="97"/>
      <c r="J22" s="97"/>
      <c r="K22" s="97"/>
      <c r="L22" s="97"/>
      <c r="M22" s="97"/>
      <c r="N22" s="117" t="s">
        <v>276</v>
      </c>
      <c r="O22" s="117" t="s">
        <v>277</v>
      </c>
      <c r="P22" s="107" t="s">
        <v>278</v>
      </c>
      <c r="Q22" s="107" t="s">
        <v>279</v>
      </c>
      <c r="R22" s="94" t="s">
        <v>59</v>
      </c>
      <c r="S22" s="98" t="s">
        <v>280</v>
      </c>
      <c r="T22" s="98" t="s">
        <v>281</v>
      </c>
      <c r="U22" s="94" t="s">
        <v>282</v>
      </c>
      <c r="V22" s="94" t="s">
        <v>283</v>
      </c>
      <c r="W22" s="99">
        <v>1</v>
      </c>
      <c r="X22" s="108">
        <v>0.5</v>
      </c>
      <c r="Y22" s="118">
        <f t="shared" si="1"/>
        <v>0.5</v>
      </c>
      <c r="Z22" s="102" t="s">
        <v>284</v>
      </c>
      <c r="AA22" s="121">
        <v>5600000000</v>
      </c>
      <c r="AB22" s="121">
        <v>5600000000</v>
      </c>
      <c r="AC22" s="109" t="s">
        <v>285</v>
      </c>
      <c r="AD22" s="296">
        <v>5464445060.5900002</v>
      </c>
      <c r="AE22" s="109" t="s">
        <v>285</v>
      </c>
      <c r="AF22" s="119">
        <f t="shared" si="4"/>
        <v>0.97579376081964286</v>
      </c>
      <c r="AG22" s="104" t="str">
        <f t="shared" si="6"/>
        <v>El avance de obra es del 50%, se evidencia avance significativo en la construcción del polideportivo, el cual se encuentra construido su placa deportiva de juego, muros contra impacto, cubierta y graderías, la edificación o polifuncional se encuentra en obra blanca y continúan realizando obras de enchape y acabados, la cancha sintética se encuentran construidas su graderías y cubiertas al 100%, continúan trabajando en obras de excavación y drenaje en el Cárcamo perimetral, así mismo se evidencia el trabajan y fundida de senderos peatonales.</v>
      </c>
      <c r="AH22" s="105" t="s">
        <v>198</v>
      </c>
      <c r="AI22" s="120">
        <v>0</v>
      </c>
      <c r="AJ22" s="94" t="s">
        <v>199</v>
      </c>
      <c r="AK22" s="94" t="s">
        <v>200</v>
      </c>
      <c r="AL22" s="107" t="str">
        <f t="shared" ref="AL22" si="7">+Z22</f>
        <v>El avance de obra es del 50%, se evidencia avance significativo en la construcción del polideportivo, el cual se encuentra construido su placa deportiva de juego, muros contra impacto, cubierta y graderías, la edificación o polifuncional se encuentra en obra blanca y continúan realizando obras de enchape y acabados, la cancha sintética se encuentran construidas su graderías y cubiertas al 100%, continúan trabajando en obras de excavación y drenaje en el Cárcamo perimetral, así mismo se evidencia el trabajan y fundida de senderos peatonales.</v>
      </c>
    </row>
    <row r="23" spans="1:38" ht="84.95" customHeight="1" x14ac:dyDescent="0.2">
      <c r="A23" s="94" t="s">
        <v>184</v>
      </c>
      <c r="B23" s="114" t="s">
        <v>185</v>
      </c>
      <c r="C23" s="95" t="s">
        <v>274</v>
      </c>
      <c r="D23" s="96" t="s">
        <v>275</v>
      </c>
      <c r="E23" s="117"/>
      <c r="F23" s="97"/>
      <c r="G23" s="97"/>
      <c r="H23" s="94" t="s">
        <v>188</v>
      </c>
      <c r="I23" s="97"/>
      <c r="J23" s="97"/>
      <c r="K23" s="97"/>
      <c r="L23" s="97"/>
      <c r="M23" s="97"/>
      <c r="N23" s="117" t="s">
        <v>286</v>
      </c>
      <c r="O23" s="117" t="s">
        <v>287</v>
      </c>
      <c r="P23" s="107" t="s">
        <v>288</v>
      </c>
      <c r="Q23" s="107" t="s">
        <v>279</v>
      </c>
      <c r="R23" s="94" t="s">
        <v>59</v>
      </c>
      <c r="S23" s="98" t="s">
        <v>280</v>
      </c>
      <c r="T23" s="98" t="s">
        <v>281</v>
      </c>
      <c r="U23" s="94" t="s">
        <v>289</v>
      </c>
      <c r="V23" s="94" t="s">
        <v>283</v>
      </c>
      <c r="W23" s="99">
        <v>1</v>
      </c>
      <c r="X23" s="108">
        <v>0.46</v>
      </c>
      <c r="Y23" s="118">
        <f t="shared" si="1"/>
        <v>0.46</v>
      </c>
      <c r="Z23" s="102" t="s">
        <v>290</v>
      </c>
      <c r="AA23" s="121">
        <v>8000000000</v>
      </c>
      <c r="AB23" s="121">
        <v>8000000000</v>
      </c>
      <c r="AC23" s="109" t="s">
        <v>285</v>
      </c>
      <c r="AD23" s="296">
        <v>7894143103.4700003</v>
      </c>
      <c r="AE23" s="109" t="s">
        <v>285</v>
      </c>
      <c r="AF23" s="119">
        <f t="shared" si="4"/>
        <v>0.98676788793375003</v>
      </c>
      <c r="AG23" s="104" t="str">
        <f t="shared" si="6"/>
        <v>El avance en las obras corresponden al 45% y se evidencia los trabajos del mejoramiento del terreno en el polideportivo donde posteriormente se realizará la fundida de la placa deportiva, los dos ejes de graderías se encuentran construidos en su totalidad, las bases pedestales y estructura metálica y cubierta se encuentran al 100% terminadas, por otra parte el eje de las graderías que hacen parte de la cancha sintética se encuentran construidas junto a su cubierta en su totalidad, el polifuncional o edificación avanza en un 40% la planta del primer piso ya se encuentra en obra gris.</v>
      </c>
      <c r="AH23" s="105" t="s">
        <v>198</v>
      </c>
      <c r="AI23" s="120">
        <v>0</v>
      </c>
      <c r="AJ23" s="94" t="s">
        <v>199</v>
      </c>
      <c r="AK23" s="94" t="s">
        <v>200</v>
      </c>
      <c r="AL23" s="107" t="str">
        <f t="shared" si="5"/>
        <v>El avance en las obras corresponden al 45% y se evidencia los trabajos del mejoramiento del terreno en el polideportivo donde posteriormente se realizará la fundida de la placa deportiva, los dos ejes de graderías se encuentran construidos en su totalidad, las bases pedestales y estructura metálica y cubierta se encuentran al 100% terminadas, por otra parte el eje de las graderías que hacen parte de la cancha sintética se encuentran construidas junto a su cubierta en su totalidad, el polifuncional o edificación avanza en un 40% la planta del primer piso ya se encuentra en obra gris.</v>
      </c>
    </row>
    <row r="24" spans="1:38" ht="84.95" customHeight="1" x14ac:dyDescent="0.2">
      <c r="A24" s="137" t="s">
        <v>184</v>
      </c>
      <c r="B24" s="137" t="s">
        <v>185</v>
      </c>
      <c r="C24" s="140" t="s">
        <v>291</v>
      </c>
      <c r="D24" s="141" t="s">
        <v>292</v>
      </c>
      <c r="E24" s="139"/>
      <c r="F24" s="139"/>
      <c r="G24" s="139"/>
      <c r="H24" s="139" t="s">
        <v>188</v>
      </c>
      <c r="I24" s="139"/>
      <c r="J24" s="139"/>
      <c r="K24" s="139"/>
      <c r="L24" s="139"/>
      <c r="M24" s="139"/>
      <c r="N24" s="137" t="s">
        <v>293</v>
      </c>
      <c r="O24" s="137" t="s">
        <v>294</v>
      </c>
      <c r="P24" s="137" t="s">
        <v>278</v>
      </c>
      <c r="Q24" s="137" t="s">
        <v>279</v>
      </c>
      <c r="R24" s="137" t="s">
        <v>59</v>
      </c>
      <c r="S24" s="98">
        <v>44588</v>
      </c>
      <c r="T24" s="98">
        <v>44801</v>
      </c>
      <c r="U24" s="94" t="s">
        <v>295</v>
      </c>
      <c r="V24" s="94" t="s">
        <v>283</v>
      </c>
      <c r="W24" s="94">
        <v>1</v>
      </c>
      <c r="X24" s="108">
        <v>0.1</v>
      </c>
      <c r="Y24" s="101">
        <f t="shared" si="1"/>
        <v>0.1</v>
      </c>
      <c r="Z24" s="102" t="s">
        <v>296</v>
      </c>
      <c r="AA24" s="293">
        <f>257179000+9310000</f>
        <v>266489000</v>
      </c>
      <c r="AB24" s="293">
        <f>1555579000+16621873.8</f>
        <v>1572200873.8</v>
      </c>
      <c r="AC24" s="109" t="s">
        <v>297</v>
      </c>
      <c r="AD24" s="293">
        <v>639491943.08999991</v>
      </c>
      <c r="AE24" s="109" t="s">
        <v>298</v>
      </c>
      <c r="AF24" s="119">
        <f t="shared" si="4"/>
        <v>0.40674951512038776</v>
      </c>
      <c r="AG24" s="137" t="str">
        <f t="shared" si="6"/>
        <v xml:space="preserve">A las 8 cachas sintéticas administradas por el IMDER, se les realiza mantenimientos preventivos de manera diaria en cuanto a su limpieza en el área de juego del material orgánico e inorgánico que deposita aquí a causa de los arboles perimetrales y algunos residuos dejados por deportistas, continuamente se realiza limpieza de las canales perimetrales al escenario deportivo, una vez culminado los trabajos de limpieza, se procede al barrido y distribución del caucho el cual por lluvias y pendiente se deposita en los costados del escenario deportivo, estas actividades se realizan de manera continua para el cuidado de los escenarios deportivos cumpliendo con el cronograma de frecuencia el cual indica la periocidad de los trabajos a realizar, en tal sentido y de acuerdo a las inspecciones en campo, se realizó riegue y distribución de nuevo caucho en las canchas sintéticas de la bombonera, villa bolívar y menegua. </v>
      </c>
      <c r="AH24" s="138" t="s">
        <v>198</v>
      </c>
      <c r="AI24" s="177">
        <v>0</v>
      </c>
      <c r="AJ24" s="137" t="s">
        <v>199</v>
      </c>
      <c r="AK24" s="139" t="s">
        <v>200</v>
      </c>
      <c r="AL24" s="107" t="str">
        <f t="shared" si="5"/>
        <v xml:space="preserve">A las 8 cachas sintéticas administradas por el IMDER, se les realiza mantenimientos preventivos de manera diaria en cuanto a su limpieza en el área de juego del material orgánico e inorgánico que deposita aquí a causa de los arboles perimetrales y algunos residuos dejados por deportistas, continuamente se realiza limpieza de las canales perimetrales al escenario deportivo, una vez culminado los trabajos de limpieza, se procede al barrido y distribución del caucho el cual por lluvias y pendiente se deposita en los costados del escenario deportivo, estas actividades se realizan de manera continua para el cuidado de los escenarios deportivos cumpliendo con el cronograma de frecuencia el cual indica la periocidad de los trabajos a realizar, en tal sentido y de acuerdo a las inspecciones en campo, se realizó riegue y distribución de nuevo caucho en las canchas sintéticas de la bombonera, villa bolívar y menegua. </v>
      </c>
    </row>
    <row r="25" spans="1:38" ht="84.95" customHeight="1" x14ac:dyDescent="0.2">
      <c r="A25" s="137"/>
      <c r="B25" s="137"/>
      <c r="C25" s="140"/>
      <c r="D25" s="141"/>
      <c r="E25" s="139"/>
      <c r="F25" s="139"/>
      <c r="G25" s="139"/>
      <c r="H25" s="139"/>
      <c r="I25" s="139"/>
      <c r="J25" s="139"/>
      <c r="K25" s="139"/>
      <c r="L25" s="139"/>
      <c r="M25" s="139"/>
      <c r="N25" s="137"/>
      <c r="O25" s="137"/>
      <c r="P25" s="137"/>
      <c r="Q25" s="137"/>
      <c r="R25" s="137"/>
      <c r="S25" s="98" t="s">
        <v>203</v>
      </c>
      <c r="T25" s="98" t="s">
        <v>203</v>
      </c>
      <c r="U25" s="94" t="s">
        <v>299</v>
      </c>
      <c r="V25" s="94" t="s">
        <v>283</v>
      </c>
      <c r="W25" s="94">
        <v>20</v>
      </c>
      <c r="X25" s="108">
        <v>0</v>
      </c>
      <c r="Y25" s="101">
        <f t="shared" si="1"/>
        <v>0</v>
      </c>
      <c r="Z25" s="94" t="s">
        <v>203</v>
      </c>
      <c r="AA25" s="293">
        <v>535000000</v>
      </c>
      <c r="AB25" s="293">
        <f>219668135.32+17405487.89</f>
        <v>237073623.20999998</v>
      </c>
      <c r="AC25" s="109" t="s">
        <v>300</v>
      </c>
      <c r="AD25" s="293">
        <v>0</v>
      </c>
      <c r="AE25" s="109" t="s">
        <v>203</v>
      </c>
      <c r="AF25" s="119">
        <v>0</v>
      </c>
      <c r="AG25" s="137"/>
      <c r="AH25" s="138"/>
      <c r="AI25" s="177"/>
      <c r="AJ25" s="137"/>
      <c r="AK25" s="139"/>
      <c r="AL25" s="107" t="s">
        <v>301</v>
      </c>
    </row>
    <row r="26" spans="1:38" ht="84.95" customHeight="1" thickBot="1" x14ac:dyDescent="0.25">
      <c r="A26" s="137"/>
      <c r="B26" s="137"/>
      <c r="C26" s="140"/>
      <c r="D26" s="141"/>
      <c r="E26" s="139"/>
      <c r="F26" s="139"/>
      <c r="G26" s="139"/>
      <c r="H26" s="139"/>
      <c r="I26" s="139"/>
      <c r="J26" s="139"/>
      <c r="K26" s="139"/>
      <c r="L26" s="139"/>
      <c r="M26" s="139"/>
      <c r="N26" s="137"/>
      <c r="O26" s="137"/>
      <c r="P26" s="137"/>
      <c r="Q26" s="137"/>
      <c r="R26" s="137"/>
      <c r="S26" s="98" t="s">
        <v>203</v>
      </c>
      <c r="T26" s="98" t="s">
        <v>203</v>
      </c>
      <c r="U26" s="94" t="s">
        <v>302</v>
      </c>
      <c r="V26" s="94" t="s">
        <v>283</v>
      </c>
      <c r="W26" s="94">
        <v>14</v>
      </c>
      <c r="X26" s="108">
        <v>0</v>
      </c>
      <c r="Y26" s="101">
        <f t="shared" si="1"/>
        <v>0</v>
      </c>
      <c r="Z26" s="94" t="s">
        <v>203</v>
      </c>
      <c r="AA26" s="293">
        <f>314044687.39+22690000</f>
        <v>336734687.38999999</v>
      </c>
      <c r="AB26" s="293">
        <f>327569888.66+21779301.4</f>
        <v>349349190.06</v>
      </c>
      <c r="AC26" s="109" t="s">
        <v>303</v>
      </c>
      <c r="AD26" s="293">
        <v>0</v>
      </c>
      <c r="AE26" s="109" t="s">
        <v>203</v>
      </c>
      <c r="AF26" s="119">
        <v>0</v>
      </c>
      <c r="AG26" s="137"/>
      <c r="AH26" s="138"/>
      <c r="AI26" s="177"/>
      <c r="AJ26" s="137"/>
      <c r="AK26" s="139"/>
      <c r="AL26" s="107" t="s">
        <v>301</v>
      </c>
    </row>
    <row r="27" spans="1:38" ht="24.95" customHeight="1" thickBot="1" x14ac:dyDescent="0.25">
      <c r="A27" s="40" t="s">
        <v>43</v>
      </c>
      <c r="B27" s="41"/>
      <c r="C27" s="41"/>
      <c r="D27" s="41"/>
      <c r="E27" s="41"/>
      <c r="F27" s="41"/>
      <c r="G27" s="41"/>
      <c r="H27" s="41"/>
      <c r="I27" s="41"/>
      <c r="J27" s="41"/>
      <c r="K27" s="41"/>
      <c r="L27" s="41"/>
      <c r="M27" s="41"/>
      <c r="N27" s="41"/>
      <c r="O27" s="41"/>
      <c r="P27" s="41"/>
      <c r="Q27" s="41"/>
      <c r="R27" s="82"/>
      <c r="S27" s="82"/>
      <c r="T27" s="82"/>
      <c r="U27" s="174"/>
      <c r="V27" s="175"/>
      <c r="W27" s="83"/>
      <c r="X27" s="83"/>
      <c r="Y27" s="130"/>
      <c r="Z27" s="85"/>
      <c r="AA27" s="297">
        <f>SUM(AA11:AA26)</f>
        <v>19430041460.369999</v>
      </c>
      <c r="AB27" s="298">
        <f>SUM(AB11:AB26)</f>
        <v>22869395043.650002</v>
      </c>
      <c r="AC27" s="86"/>
      <c r="AD27" s="298">
        <f>SUM(AD11:AD26)</f>
        <v>17641545256.700001</v>
      </c>
      <c r="AE27" s="86"/>
      <c r="AF27" s="84"/>
      <c r="AG27" s="86"/>
      <c r="AH27" s="86"/>
      <c r="AI27" s="87"/>
      <c r="AJ27" s="176"/>
      <c r="AK27" s="175"/>
      <c r="AL27" s="88"/>
    </row>
    <row r="28" spans="1:38" ht="24.95" customHeight="1" x14ac:dyDescent="0.2">
      <c r="A28" s="5"/>
      <c r="B28" s="6"/>
      <c r="C28" s="6"/>
      <c r="D28" s="7"/>
      <c r="E28" s="7"/>
      <c r="F28" s="7"/>
      <c r="G28" s="7"/>
      <c r="H28" s="7"/>
      <c r="I28" s="7"/>
      <c r="J28" s="7"/>
      <c r="K28" s="7"/>
      <c r="L28" s="7"/>
      <c r="M28" s="7"/>
      <c r="N28" s="7"/>
      <c r="O28" s="7"/>
      <c r="P28" s="5"/>
      <c r="Q28" s="6"/>
      <c r="R28" s="6"/>
      <c r="S28" s="8"/>
      <c r="T28" s="8"/>
      <c r="U28" s="8"/>
      <c r="V28" s="6"/>
      <c r="W28" s="9"/>
      <c r="X28" s="9"/>
      <c r="Y28" s="9"/>
      <c r="Z28" s="9"/>
      <c r="AA28" s="10"/>
      <c r="AB28" s="9"/>
      <c r="AC28" s="9"/>
      <c r="AD28" s="6"/>
      <c r="AE28" s="6"/>
      <c r="AF28" s="6"/>
      <c r="AG28" s="6"/>
      <c r="AH28" s="11"/>
      <c r="AI28" s="11"/>
      <c r="AJ28" s="9"/>
      <c r="AK28" s="9"/>
      <c r="AL28" s="9"/>
    </row>
    <row r="29" spans="1:38" ht="15.75" x14ac:dyDescent="0.25">
      <c r="A29" s="158" t="s">
        <v>48</v>
      </c>
      <c r="B29" s="159"/>
      <c r="C29" s="142" t="s">
        <v>172</v>
      </c>
      <c r="D29" s="143"/>
      <c r="E29" s="143"/>
      <c r="F29" s="143"/>
      <c r="G29" s="143"/>
      <c r="H29" s="143"/>
      <c r="I29" s="143"/>
      <c r="J29" s="143"/>
      <c r="K29" s="143"/>
      <c r="L29" s="143"/>
      <c r="M29" s="144"/>
      <c r="N29" s="145"/>
      <c r="O29" s="145"/>
      <c r="P29" s="145"/>
      <c r="Q29" s="164" t="s">
        <v>44</v>
      </c>
      <c r="R29" s="165"/>
      <c r="S29" s="146" t="s">
        <v>47</v>
      </c>
      <c r="T29" s="147"/>
      <c r="U29" s="148"/>
      <c r="V29" s="148"/>
      <c r="W29" s="148"/>
      <c r="X29" s="148"/>
      <c r="Y29" s="148"/>
      <c r="Z29" s="169" t="s">
        <v>46</v>
      </c>
      <c r="AA29" s="169"/>
      <c r="AB29" s="131"/>
      <c r="AC29" s="131"/>
      <c r="AD29" s="151"/>
      <c r="AE29" s="152"/>
      <c r="AF29" s="170" t="s">
        <v>45</v>
      </c>
      <c r="AG29" s="171"/>
      <c r="AH29" s="131"/>
      <c r="AI29" s="131"/>
      <c r="AJ29" s="131"/>
      <c r="AK29" s="131"/>
      <c r="AL29" s="131"/>
    </row>
    <row r="30" spans="1:38" ht="18.75" x14ac:dyDescent="0.25">
      <c r="A30" s="160"/>
      <c r="B30" s="161"/>
      <c r="C30" s="142" t="s">
        <v>50</v>
      </c>
      <c r="D30" s="143"/>
      <c r="E30" s="143"/>
      <c r="F30" s="143"/>
      <c r="G30" s="143"/>
      <c r="H30" s="143"/>
      <c r="I30" s="143"/>
      <c r="J30" s="143"/>
      <c r="K30" s="143"/>
      <c r="L30" s="143"/>
      <c r="M30" s="144"/>
      <c r="N30" s="145"/>
      <c r="O30" s="145"/>
      <c r="P30" s="145"/>
      <c r="Q30" s="160"/>
      <c r="R30" s="166"/>
      <c r="S30" s="146" t="s">
        <v>49</v>
      </c>
      <c r="T30" s="147"/>
      <c r="U30" s="150" t="s">
        <v>320</v>
      </c>
      <c r="V30" s="150"/>
      <c r="W30" s="150"/>
      <c r="X30" s="150"/>
      <c r="Y30" s="150"/>
      <c r="Z30" s="132" t="s">
        <v>49</v>
      </c>
      <c r="AA30" s="132"/>
      <c r="AB30" s="133" t="s">
        <v>321</v>
      </c>
      <c r="AC30" s="134"/>
      <c r="AD30" s="133" t="s">
        <v>322</v>
      </c>
      <c r="AE30" s="134"/>
      <c r="AF30" s="135" t="s">
        <v>49</v>
      </c>
      <c r="AG30" s="135"/>
      <c r="AH30" s="136" t="s">
        <v>313</v>
      </c>
      <c r="AI30" s="136"/>
      <c r="AJ30" s="136"/>
      <c r="AK30" s="136"/>
      <c r="AL30" s="136"/>
    </row>
    <row r="31" spans="1:38" ht="18.75" x14ac:dyDescent="0.25">
      <c r="A31" s="160"/>
      <c r="B31" s="161"/>
      <c r="C31" s="142" t="s">
        <v>52</v>
      </c>
      <c r="D31" s="143"/>
      <c r="E31" s="143"/>
      <c r="F31" s="143"/>
      <c r="G31" s="143"/>
      <c r="H31" s="143"/>
      <c r="I31" s="143"/>
      <c r="J31" s="143"/>
      <c r="K31" s="143"/>
      <c r="L31" s="143"/>
      <c r="M31" s="144"/>
      <c r="N31" s="145"/>
      <c r="O31" s="145"/>
      <c r="P31" s="145"/>
      <c r="Q31" s="160"/>
      <c r="R31" s="166"/>
      <c r="S31" s="146" t="s">
        <v>51</v>
      </c>
      <c r="T31" s="147"/>
      <c r="U31" s="150" t="s">
        <v>310</v>
      </c>
      <c r="V31" s="150"/>
      <c r="W31" s="150"/>
      <c r="X31" s="150"/>
      <c r="Y31" s="150"/>
      <c r="Z31" s="132" t="s">
        <v>51</v>
      </c>
      <c r="AA31" s="132"/>
      <c r="AB31" s="133" t="s">
        <v>324</v>
      </c>
      <c r="AC31" s="134"/>
      <c r="AD31" s="133" t="s">
        <v>323</v>
      </c>
      <c r="AE31" s="134"/>
      <c r="AF31" s="135" t="s">
        <v>51</v>
      </c>
      <c r="AG31" s="135"/>
      <c r="AH31" s="136">
        <v>3506206476</v>
      </c>
      <c r="AI31" s="136"/>
      <c r="AJ31" s="136"/>
      <c r="AK31" s="136"/>
      <c r="AL31" s="136"/>
    </row>
    <row r="32" spans="1:38" ht="18.75" x14ac:dyDescent="0.25">
      <c r="A32" s="160"/>
      <c r="B32" s="161"/>
      <c r="C32" s="142" t="s">
        <v>54</v>
      </c>
      <c r="D32" s="143"/>
      <c r="E32" s="143"/>
      <c r="F32" s="143"/>
      <c r="G32" s="143"/>
      <c r="H32" s="143"/>
      <c r="I32" s="143"/>
      <c r="J32" s="143"/>
      <c r="K32" s="143"/>
      <c r="L32" s="143"/>
      <c r="M32" s="144"/>
      <c r="N32" s="145"/>
      <c r="O32" s="145"/>
      <c r="P32" s="145"/>
      <c r="Q32" s="160"/>
      <c r="R32" s="166"/>
      <c r="S32" s="146" t="s">
        <v>53</v>
      </c>
      <c r="T32" s="147"/>
      <c r="U32" s="154" t="s">
        <v>311</v>
      </c>
      <c r="V32" s="155"/>
      <c r="W32" s="155"/>
      <c r="X32" s="155"/>
      <c r="Y32" s="156"/>
      <c r="Z32" s="132" t="s">
        <v>53</v>
      </c>
      <c r="AA32" s="132"/>
      <c r="AB32" s="157" t="s">
        <v>314</v>
      </c>
      <c r="AC32" s="134"/>
      <c r="AD32" s="157" t="s">
        <v>315</v>
      </c>
      <c r="AE32" s="134"/>
      <c r="AF32" s="135" t="s">
        <v>53</v>
      </c>
      <c r="AG32" s="135"/>
      <c r="AH32" s="153" t="s">
        <v>316</v>
      </c>
      <c r="AI32" s="136"/>
      <c r="AJ32" s="136"/>
      <c r="AK32" s="136"/>
      <c r="AL32" s="136"/>
    </row>
    <row r="33" spans="1:38" ht="18.75" x14ac:dyDescent="0.25">
      <c r="A33" s="160"/>
      <c r="B33" s="161"/>
      <c r="C33" s="142" t="s">
        <v>56</v>
      </c>
      <c r="D33" s="143"/>
      <c r="E33" s="143"/>
      <c r="F33" s="143"/>
      <c r="G33" s="143"/>
      <c r="H33" s="143"/>
      <c r="I33" s="143"/>
      <c r="J33" s="143"/>
      <c r="K33" s="143"/>
      <c r="L33" s="143"/>
      <c r="M33" s="144"/>
      <c r="N33" s="145"/>
      <c r="O33" s="145"/>
      <c r="P33" s="145"/>
      <c r="Q33" s="160"/>
      <c r="R33" s="166"/>
      <c r="S33" s="146" t="s">
        <v>55</v>
      </c>
      <c r="T33" s="147"/>
      <c r="U33" s="150" t="s">
        <v>312</v>
      </c>
      <c r="V33" s="150"/>
      <c r="W33" s="150"/>
      <c r="X33" s="150"/>
      <c r="Y33" s="150"/>
      <c r="Z33" s="132" t="s">
        <v>55</v>
      </c>
      <c r="AA33" s="132"/>
      <c r="AB33" s="133" t="s">
        <v>317</v>
      </c>
      <c r="AC33" s="134"/>
      <c r="AD33" s="133" t="s">
        <v>318</v>
      </c>
      <c r="AE33" s="134"/>
      <c r="AF33" s="135" t="s">
        <v>55</v>
      </c>
      <c r="AG33" s="135"/>
      <c r="AH33" s="136" t="s">
        <v>319</v>
      </c>
      <c r="AI33" s="136"/>
      <c r="AJ33" s="136"/>
      <c r="AK33" s="136"/>
      <c r="AL33" s="136"/>
    </row>
    <row r="34" spans="1:38" ht="18.75" x14ac:dyDescent="0.25">
      <c r="A34" s="162"/>
      <c r="B34" s="163"/>
      <c r="C34" s="142" t="s">
        <v>58</v>
      </c>
      <c r="D34" s="143"/>
      <c r="E34" s="143"/>
      <c r="F34" s="143"/>
      <c r="G34" s="143"/>
      <c r="H34" s="143"/>
      <c r="I34" s="143"/>
      <c r="J34" s="143"/>
      <c r="K34" s="143"/>
      <c r="L34" s="143"/>
      <c r="M34" s="144"/>
      <c r="N34" s="145"/>
      <c r="O34" s="145"/>
      <c r="P34" s="145"/>
      <c r="Q34" s="167"/>
      <c r="R34" s="168"/>
      <c r="S34" s="146" t="s">
        <v>57</v>
      </c>
      <c r="T34" s="147"/>
      <c r="U34" s="148"/>
      <c r="V34" s="148"/>
      <c r="W34" s="148"/>
      <c r="X34" s="148"/>
      <c r="Y34" s="148"/>
      <c r="Z34" s="132" t="s">
        <v>57</v>
      </c>
      <c r="AA34" s="132"/>
      <c r="AB34" s="151"/>
      <c r="AC34" s="152"/>
      <c r="AD34" s="151"/>
      <c r="AE34" s="152"/>
      <c r="AF34" s="135" t="s">
        <v>57</v>
      </c>
      <c r="AG34" s="135"/>
      <c r="AH34" s="149"/>
      <c r="AI34" s="149"/>
      <c r="AJ34" s="149"/>
      <c r="AK34" s="149"/>
      <c r="AL34" s="149"/>
    </row>
    <row r="276" ht="180" customHeight="1" x14ac:dyDescent="0.2"/>
    <row r="277" ht="121.5" customHeight="1" x14ac:dyDescent="0.2"/>
  </sheetData>
  <mergeCells count="135">
    <mergeCell ref="A1:A4"/>
    <mergeCell ref="B1:AK1"/>
    <mergeCell ref="AL1:AL4"/>
    <mergeCell ref="B2:AK2"/>
    <mergeCell ref="B3:AK3"/>
    <mergeCell ref="B4:J4"/>
    <mergeCell ref="K4:U4"/>
    <mergeCell ref="V4:AD4"/>
    <mergeCell ref="AE4:AK4"/>
    <mergeCell ref="B9:B10"/>
    <mergeCell ref="C9:C10"/>
    <mergeCell ref="D9:D10"/>
    <mergeCell ref="E9:M9"/>
    <mergeCell ref="N9:N10"/>
    <mergeCell ref="O9:O10"/>
    <mergeCell ref="AE7:AG7"/>
    <mergeCell ref="AH7:AL7"/>
    <mergeCell ref="A8:C8"/>
    <mergeCell ref="D8:T8"/>
    <mergeCell ref="U8:AA8"/>
    <mergeCell ref="AB8:AG8"/>
    <mergeCell ref="AH8:AI8"/>
    <mergeCell ref="AJ8:AK9"/>
    <mergeCell ref="AL8:AL9"/>
    <mergeCell ref="A9:A10"/>
    <mergeCell ref="A7:B7"/>
    <mergeCell ref="C7:N7"/>
    <mergeCell ref="P7:T7"/>
    <mergeCell ref="V7:X7"/>
    <mergeCell ref="Y7:Z7"/>
    <mergeCell ref="AB7:AC7"/>
    <mergeCell ref="AH9:AI9"/>
    <mergeCell ref="P9:P10"/>
    <mergeCell ref="AG9:AG10"/>
    <mergeCell ref="U27:V27"/>
    <mergeCell ref="AJ27:AK27"/>
    <mergeCell ref="AI24:AI26"/>
    <mergeCell ref="AJ24:AJ26"/>
    <mergeCell ref="AK24:AK26"/>
    <mergeCell ref="Q9:Q10"/>
    <mergeCell ref="R9:R10"/>
    <mergeCell ref="U9:U10"/>
    <mergeCell ref="V9:V10"/>
    <mergeCell ref="W9:X9"/>
    <mergeCell ref="Z9:Z10"/>
    <mergeCell ref="AA9:AA10"/>
    <mergeCell ref="AB9:AC9"/>
    <mergeCell ref="AD9:AE9"/>
    <mergeCell ref="Q11:Q12"/>
    <mergeCell ref="A29:B34"/>
    <mergeCell ref="C29:M29"/>
    <mergeCell ref="N29:P29"/>
    <mergeCell ref="Q29:R34"/>
    <mergeCell ref="S29:T29"/>
    <mergeCell ref="U29:Y29"/>
    <mergeCell ref="Z29:AA29"/>
    <mergeCell ref="AF29:AG29"/>
    <mergeCell ref="C30:M30"/>
    <mergeCell ref="N30:P30"/>
    <mergeCell ref="S30:T30"/>
    <mergeCell ref="U30:Y30"/>
    <mergeCell ref="AF32:AG32"/>
    <mergeCell ref="AF33:AG33"/>
    <mergeCell ref="AB29:AC29"/>
    <mergeCell ref="AD29:AE29"/>
    <mergeCell ref="AH32:AL32"/>
    <mergeCell ref="C31:M31"/>
    <mergeCell ref="N31:P31"/>
    <mergeCell ref="S31:T31"/>
    <mergeCell ref="U31:Y31"/>
    <mergeCell ref="Z31:AA31"/>
    <mergeCell ref="C32:M32"/>
    <mergeCell ref="N32:P32"/>
    <mergeCell ref="S32:T32"/>
    <mergeCell ref="U32:Y32"/>
    <mergeCell ref="Z32:AA32"/>
    <mergeCell ref="AB32:AC32"/>
    <mergeCell ref="AD32:AE32"/>
    <mergeCell ref="AH33:AL33"/>
    <mergeCell ref="C34:M34"/>
    <mergeCell ref="N34:P34"/>
    <mergeCell ref="S34:T34"/>
    <mergeCell ref="U34:Y34"/>
    <mergeCell ref="Z34:AA34"/>
    <mergeCell ref="AF34:AG34"/>
    <mergeCell ref="AH34:AL34"/>
    <mergeCell ref="C33:M33"/>
    <mergeCell ref="N33:P33"/>
    <mergeCell ref="S33:T33"/>
    <mergeCell ref="U33:Y33"/>
    <mergeCell ref="Z33:AA33"/>
    <mergeCell ref="AB33:AC33"/>
    <mergeCell ref="AD33:AE33"/>
    <mergeCell ref="AB34:AC34"/>
    <mergeCell ref="AD34:AE34"/>
    <mergeCell ref="A19:A20"/>
    <mergeCell ref="B19:B20"/>
    <mergeCell ref="N19:N20"/>
    <mergeCell ref="O19:O20"/>
    <mergeCell ref="P19:P20"/>
    <mergeCell ref="A11:A12"/>
    <mergeCell ref="B11:B12"/>
    <mergeCell ref="N11:N12"/>
    <mergeCell ref="O11:O12"/>
    <mergeCell ref="P11:P12"/>
    <mergeCell ref="F24:F26"/>
    <mergeCell ref="G24:G26"/>
    <mergeCell ref="H24:H26"/>
    <mergeCell ref="I24:I26"/>
    <mergeCell ref="J24:J26"/>
    <mergeCell ref="A24:A26"/>
    <mergeCell ref="B24:B26"/>
    <mergeCell ref="C24:C26"/>
    <mergeCell ref="D24:D26"/>
    <mergeCell ref="E24:E26"/>
    <mergeCell ref="P24:P26"/>
    <mergeCell ref="Q24:Q26"/>
    <mergeCell ref="R24:R26"/>
    <mergeCell ref="AG24:AG26"/>
    <mergeCell ref="AH24:AH26"/>
    <mergeCell ref="K24:K26"/>
    <mergeCell ref="L24:L26"/>
    <mergeCell ref="M24:M26"/>
    <mergeCell ref="N24:N26"/>
    <mergeCell ref="O24:O26"/>
    <mergeCell ref="AH29:AL29"/>
    <mergeCell ref="Z30:AA30"/>
    <mergeCell ref="AB30:AC30"/>
    <mergeCell ref="AD30:AE30"/>
    <mergeCell ref="AF30:AG30"/>
    <mergeCell ref="AH30:AL30"/>
    <mergeCell ref="AB31:AC31"/>
    <mergeCell ref="AD31:AE31"/>
    <mergeCell ref="AF31:AG31"/>
    <mergeCell ref="AH31:AL31"/>
  </mergeCells>
  <conditionalFormatting sqref="Y27 AF27">
    <cfRule type="cellIs" dxfId="159" priority="131" stopIfTrue="1" operator="greaterThan">
      <formula>1</formula>
    </cfRule>
  </conditionalFormatting>
  <conditionalFormatting sqref="Y27 AF27">
    <cfRule type="cellIs" dxfId="158" priority="132" stopIfTrue="1" operator="between">
      <formula>0.75</formula>
      <formula>1</formula>
    </cfRule>
  </conditionalFormatting>
  <conditionalFormatting sqref="Y27 AF27">
    <cfRule type="cellIs" dxfId="157" priority="133" stopIfTrue="1" operator="between">
      <formula>0.5</formula>
      <formula>0.7499</formula>
    </cfRule>
  </conditionalFormatting>
  <conditionalFormatting sqref="Y27 AF27">
    <cfRule type="cellIs" dxfId="156" priority="134" stopIfTrue="1" operator="between">
      <formula>0.25</formula>
      <formula>0.4999</formula>
    </cfRule>
  </conditionalFormatting>
  <conditionalFormatting sqref="Y27 AF27">
    <cfRule type="cellIs" dxfId="155" priority="135" operator="between">
      <formula>0</formula>
      <formula>0.2499</formula>
    </cfRule>
  </conditionalFormatting>
  <conditionalFormatting sqref="Y27 AF27">
    <cfRule type="cellIs" dxfId="154" priority="136" operator="between">
      <formula>2.01</formula>
      <formula>100</formula>
    </cfRule>
  </conditionalFormatting>
  <conditionalFormatting sqref="Y27 AF27">
    <cfRule type="cellIs" dxfId="153" priority="137" stopIfTrue="1" operator="between">
      <formula>1.75</formula>
      <formula>2</formula>
    </cfRule>
  </conditionalFormatting>
  <conditionalFormatting sqref="Y27 AF27">
    <cfRule type="cellIs" dxfId="152" priority="138" stopIfTrue="1" operator="between">
      <formula>1.5</formula>
      <formula>1.7499</formula>
    </cfRule>
  </conditionalFormatting>
  <conditionalFormatting sqref="Y27 AF27">
    <cfRule type="cellIs" dxfId="151" priority="139" stopIfTrue="1" operator="between">
      <formula>1.249</formula>
      <formula>1.499</formula>
    </cfRule>
  </conditionalFormatting>
  <conditionalFormatting sqref="Y27 AF27">
    <cfRule type="cellIs" dxfId="150" priority="140" stopIfTrue="1" operator="between">
      <formula>1.05</formula>
      <formula>1.2499</formula>
    </cfRule>
  </conditionalFormatting>
  <conditionalFormatting sqref="Y11:Y12 AF11:AF12">
    <cfRule type="cellIs" dxfId="149" priority="121" stopIfTrue="1" operator="greaterThan">
      <formula>1</formula>
    </cfRule>
  </conditionalFormatting>
  <conditionalFormatting sqref="Y11:Y12 AF11:AF12">
    <cfRule type="cellIs" dxfId="148" priority="122" stopIfTrue="1" operator="between">
      <formula>0.75</formula>
      <formula>1</formula>
    </cfRule>
  </conditionalFormatting>
  <conditionalFormatting sqref="Y11:Y12 AF11:AF12">
    <cfRule type="cellIs" dxfId="147" priority="123" stopIfTrue="1" operator="between">
      <formula>0.5</formula>
      <formula>0.7499</formula>
    </cfRule>
  </conditionalFormatting>
  <conditionalFormatting sqref="Y11:Y12 AF11:AF12">
    <cfRule type="cellIs" dxfId="146" priority="124" stopIfTrue="1" operator="between">
      <formula>0.25</formula>
      <formula>0.4999</formula>
    </cfRule>
  </conditionalFormatting>
  <conditionalFormatting sqref="Y11:Y12 AF11:AF12">
    <cfRule type="cellIs" dxfId="145" priority="125" operator="between">
      <formula>0</formula>
      <formula>0.2499</formula>
    </cfRule>
  </conditionalFormatting>
  <conditionalFormatting sqref="Y11:Y12 AF11:AF12">
    <cfRule type="cellIs" dxfId="144" priority="126" operator="between">
      <formula>2.01</formula>
      <formula>100</formula>
    </cfRule>
  </conditionalFormatting>
  <conditionalFormatting sqref="Y11:Y12 AF11:AF12">
    <cfRule type="cellIs" dxfId="143" priority="127" stopIfTrue="1" operator="between">
      <formula>1.75</formula>
      <formula>2</formula>
    </cfRule>
  </conditionalFormatting>
  <conditionalFormatting sqref="Y11:Y12 AF11:AF12">
    <cfRule type="cellIs" dxfId="142" priority="128" stopIfTrue="1" operator="between">
      <formula>1.5</formula>
      <formula>1.7499</formula>
    </cfRule>
  </conditionalFormatting>
  <conditionalFormatting sqref="Y11:Y12 AF11:AF12">
    <cfRule type="cellIs" dxfId="141" priority="129" stopIfTrue="1" operator="between">
      <formula>1.249</formula>
      <formula>1.499</formula>
    </cfRule>
  </conditionalFormatting>
  <conditionalFormatting sqref="Y11:Y12 AF11:AF12">
    <cfRule type="cellIs" dxfId="140" priority="130" stopIfTrue="1" operator="between">
      <formula>1.05</formula>
      <formula>1.2499</formula>
    </cfRule>
  </conditionalFormatting>
  <conditionalFormatting sqref="Y13:Y14 AF13:AF14">
    <cfRule type="cellIs" dxfId="139" priority="111" stopIfTrue="1" operator="greaterThan">
      <formula>1</formula>
    </cfRule>
  </conditionalFormatting>
  <conditionalFormatting sqref="Y13:Y14 AF13:AF14">
    <cfRule type="cellIs" dxfId="138" priority="112" stopIfTrue="1" operator="between">
      <formula>0.75</formula>
      <formula>1</formula>
    </cfRule>
  </conditionalFormatting>
  <conditionalFormatting sqref="Y13:Y14 AF13:AF14">
    <cfRule type="cellIs" dxfId="137" priority="113" stopIfTrue="1" operator="between">
      <formula>0.5</formula>
      <formula>0.7499</formula>
    </cfRule>
  </conditionalFormatting>
  <conditionalFormatting sqref="Y13:Y14 AF13:AF14">
    <cfRule type="cellIs" dxfId="136" priority="114" stopIfTrue="1" operator="between">
      <formula>0.25</formula>
      <formula>0.4999</formula>
    </cfRule>
  </conditionalFormatting>
  <conditionalFormatting sqref="Y13:Y14 AF13:AF14">
    <cfRule type="cellIs" dxfId="135" priority="115" operator="between">
      <formula>0</formula>
      <formula>0.2499</formula>
    </cfRule>
  </conditionalFormatting>
  <conditionalFormatting sqref="Y13:Y14 AF13:AF14">
    <cfRule type="cellIs" dxfId="134" priority="116" operator="between">
      <formula>2.01</formula>
      <formula>100</formula>
    </cfRule>
  </conditionalFormatting>
  <conditionalFormatting sqref="Y13:Y14 AF13:AF14">
    <cfRule type="cellIs" dxfId="133" priority="117" stopIfTrue="1" operator="between">
      <formula>1.75</formula>
      <formula>2</formula>
    </cfRule>
  </conditionalFormatting>
  <conditionalFormatting sqref="Y13:Y14 AF13:AF14">
    <cfRule type="cellIs" dxfId="132" priority="118" stopIfTrue="1" operator="between">
      <formula>1.5</formula>
      <formula>1.7499</formula>
    </cfRule>
  </conditionalFormatting>
  <conditionalFormatting sqref="Y13:Y14 AF13:AF14">
    <cfRule type="cellIs" dxfId="131" priority="119" stopIfTrue="1" operator="between">
      <formula>1.249</formula>
      <formula>1.499</formula>
    </cfRule>
  </conditionalFormatting>
  <conditionalFormatting sqref="Y13:Y14 AF13:AF14">
    <cfRule type="cellIs" dxfId="130" priority="120" stopIfTrue="1" operator="between">
      <formula>1.05</formula>
      <formula>1.2499</formula>
    </cfRule>
  </conditionalFormatting>
  <conditionalFormatting sqref="Y15 AF15">
    <cfRule type="cellIs" dxfId="129" priority="101" stopIfTrue="1" operator="greaterThan">
      <formula>1</formula>
    </cfRule>
  </conditionalFormatting>
  <conditionalFormatting sqref="Y15 AF15">
    <cfRule type="cellIs" dxfId="128" priority="102" stopIfTrue="1" operator="between">
      <formula>0.75</formula>
      <formula>1</formula>
    </cfRule>
  </conditionalFormatting>
  <conditionalFormatting sqref="Y15 AF15">
    <cfRule type="cellIs" dxfId="127" priority="103" stopIfTrue="1" operator="between">
      <formula>0.5</formula>
      <formula>0.7499</formula>
    </cfRule>
  </conditionalFormatting>
  <conditionalFormatting sqref="Y15 AF15">
    <cfRule type="cellIs" dxfId="126" priority="104" stopIfTrue="1" operator="between">
      <formula>0.25</formula>
      <formula>0.4999</formula>
    </cfRule>
  </conditionalFormatting>
  <conditionalFormatting sqref="Y15 AF15">
    <cfRule type="cellIs" dxfId="125" priority="105" operator="between">
      <formula>0</formula>
      <formula>0.2499</formula>
    </cfRule>
  </conditionalFormatting>
  <conditionalFormatting sqref="Y15 AF15">
    <cfRule type="cellIs" dxfId="124" priority="106" operator="between">
      <formula>2.01</formula>
      <formula>100</formula>
    </cfRule>
  </conditionalFormatting>
  <conditionalFormatting sqref="Y15 AF15">
    <cfRule type="cellIs" dxfId="123" priority="107" stopIfTrue="1" operator="between">
      <formula>1.75</formula>
      <formula>2</formula>
    </cfRule>
  </conditionalFormatting>
  <conditionalFormatting sqref="Y15 AF15">
    <cfRule type="cellIs" dxfId="122" priority="108" stopIfTrue="1" operator="between">
      <formula>1.5</formula>
      <formula>1.7499</formula>
    </cfRule>
  </conditionalFormatting>
  <conditionalFormatting sqref="Y15 AF15">
    <cfRule type="cellIs" dxfId="121" priority="109" stopIfTrue="1" operator="between">
      <formula>1.249</formula>
      <formula>1.499</formula>
    </cfRule>
  </conditionalFormatting>
  <conditionalFormatting sqref="Y15 AF15">
    <cfRule type="cellIs" dxfId="120" priority="110" stopIfTrue="1" operator="between">
      <formula>1.05</formula>
      <formula>1.2499</formula>
    </cfRule>
  </conditionalFormatting>
  <conditionalFormatting sqref="AF23 Y23 Y16:Y21 AF26 AF16:AF21">
    <cfRule type="cellIs" dxfId="119" priority="91" stopIfTrue="1" operator="greaterThan">
      <formula>1</formula>
    </cfRule>
  </conditionalFormatting>
  <conditionalFormatting sqref="AF23 Y23 Y16:Y21 AF26 AF16:AF21">
    <cfRule type="cellIs" dxfId="118" priority="92" stopIfTrue="1" operator="between">
      <formula>0.75</formula>
      <formula>1</formula>
    </cfRule>
  </conditionalFormatting>
  <conditionalFormatting sqref="AF23 Y23 Y16:Y21 AF26 AF16:AF21">
    <cfRule type="cellIs" dxfId="117" priority="93" stopIfTrue="1" operator="between">
      <formula>0.5</formula>
      <formula>0.7499</formula>
    </cfRule>
  </conditionalFormatting>
  <conditionalFormatting sqref="AF23 Y23 Y16:Y21 AF26 AF16:AF21">
    <cfRule type="cellIs" dxfId="116" priority="94" stopIfTrue="1" operator="between">
      <formula>0.25</formula>
      <formula>0.4999</formula>
    </cfRule>
  </conditionalFormatting>
  <conditionalFormatting sqref="AF23 Y23 Y16:Y21 AF26 AF16:AF21">
    <cfRule type="cellIs" dxfId="115" priority="95" operator="between">
      <formula>0</formula>
      <formula>0.2499</formula>
    </cfRule>
  </conditionalFormatting>
  <conditionalFormatting sqref="AF23 Y23 Y16:Y21 AF26 AF16:AF21">
    <cfRule type="cellIs" dxfId="114" priority="96" operator="between">
      <formula>2.01</formula>
      <formula>100</formula>
    </cfRule>
  </conditionalFormatting>
  <conditionalFormatting sqref="AF23 Y23 Y16:Y21 AF26 AF16:AF21">
    <cfRule type="cellIs" dxfId="113" priority="97" stopIfTrue="1" operator="between">
      <formula>1.75</formula>
      <formula>2</formula>
    </cfRule>
  </conditionalFormatting>
  <conditionalFormatting sqref="AF23 Y23 Y16:Y21 AF26 AF16:AF21">
    <cfRule type="cellIs" dxfId="112" priority="98" stopIfTrue="1" operator="between">
      <formula>1.5</formula>
      <formula>1.7499</formula>
    </cfRule>
  </conditionalFormatting>
  <conditionalFormatting sqref="AF23 Y23 Y16:Y21 AF26 AF16:AF21">
    <cfRule type="cellIs" dxfId="111" priority="99" stopIfTrue="1" operator="between">
      <formula>1.249</formula>
      <formula>1.499</formula>
    </cfRule>
  </conditionalFormatting>
  <conditionalFormatting sqref="AF23 Y23 Y16:Y21 AF26 AF16:AF21">
    <cfRule type="cellIs" dxfId="110" priority="100" stopIfTrue="1" operator="between">
      <formula>1.05</formula>
      <formula>1.2499</formula>
    </cfRule>
  </conditionalFormatting>
  <conditionalFormatting sqref="Y26">
    <cfRule type="cellIs" dxfId="109" priority="71" stopIfTrue="1" operator="greaterThan">
      <formula>1</formula>
    </cfRule>
  </conditionalFormatting>
  <conditionalFormatting sqref="Y26">
    <cfRule type="cellIs" dxfId="108" priority="81" stopIfTrue="1" operator="greaterThan">
      <formula>1</formula>
    </cfRule>
  </conditionalFormatting>
  <conditionalFormatting sqref="Y26">
    <cfRule type="cellIs" dxfId="107" priority="82" stopIfTrue="1" operator="between">
      <formula>0.75</formula>
      <formula>1</formula>
    </cfRule>
  </conditionalFormatting>
  <conditionalFormatting sqref="Y26">
    <cfRule type="cellIs" dxfId="106" priority="83" stopIfTrue="1" operator="between">
      <formula>0.5</formula>
      <formula>0.7499</formula>
    </cfRule>
  </conditionalFormatting>
  <conditionalFormatting sqref="Y26">
    <cfRule type="cellIs" dxfId="105" priority="84" stopIfTrue="1" operator="between">
      <formula>0.25</formula>
      <formula>0.4999</formula>
    </cfRule>
  </conditionalFormatting>
  <conditionalFormatting sqref="Y26">
    <cfRule type="cellIs" dxfId="104" priority="85" operator="between">
      <formula>0</formula>
      <formula>0.2499</formula>
    </cfRule>
  </conditionalFormatting>
  <conditionalFormatting sqref="Y26">
    <cfRule type="cellIs" dxfId="103" priority="86" operator="between">
      <formula>2.01</formula>
      <formula>100</formula>
    </cfRule>
  </conditionalFormatting>
  <conditionalFormatting sqref="Y26">
    <cfRule type="cellIs" dxfId="102" priority="87" stopIfTrue="1" operator="between">
      <formula>1.75</formula>
      <formula>2</formula>
    </cfRule>
  </conditionalFormatting>
  <conditionalFormatting sqref="Y26">
    <cfRule type="cellIs" dxfId="101" priority="88" stopIfTrue="1" operator="between">
      <formula>1.5</formula>
      <formula>1.7499</formula>
    </cfRule>
  </conditionalFormatting>
  <conditionalFormatting sqref="Y26">
    <cfRule type="cellIs" dxfId="100" priority="89" stopIfTrue="1" operator="between">
      <formula>1.249</formula>
      <formula>1.499</formula>
    </cfRule>
  </conditionalFormatting>
  <conditionalFormatting sqref="Y26">
    <cfRule type="cellIs" dxfId="99" priority="90" stopIfTrue="1" operator="between">
      <formula>1.05</formula>
      <formula>1.2499</formula>
    </cfRule>
  </conditionalFormatting>
  <conditionalFormatting sqref="Y26">
    <cfRule type="cellIs" dxfId="98" priority="72" stopIfTrue="1" operator="between">
      <formula>0.75</formula>
      <formula>1</formula>
    </cfRule>
  </conditionalFormatting>
  <conditionalFormatting sqref="Y26">
    <cfRule type="cellIs" dxfId="97" priority="73" stopIfTrue="1" operator="between">
      <formula>0.5</formula>
      <formula>0.7499</formula>
    </cfRule>
  </conditionalFormatting>
  <conditionalFormatting sqref="Y26">
    <cfRule type="cellIs" dxfId="96" priority="74" stopIfTrue="1" operator="between">
      <formula>0.25</formula>
      <formula>0.4999</formula>
    </cfRule>
  </conditionalFormatting>
  <conditionalFormatting sqref="Y26">
    <cfRule type="cellIs" dxfId="95" priority="75" operator="between">
      <formula>0</formula>
      <formula>0.2499</formula>
    </cfRule>
  </conditionalFormatting>
  <conditionalFormatting sqref="Y26">
    <cfRule type="cellIs" dxfId="94" priority="76" operator="between">
      <formula>2.01</formula>
      <formula>100</formula>
    </cfRule>
  </conditionalFormatting>
  <conditionalFormatting sqref="Y26">
    <cfRule type="cellIs" dxfId="93" priority="77" stopIfTrue="1" operator="between">
      <formula>1.75</formula>
      <formula>2</formula>
    </cfRule>
  </conditionalFormatting>
  <conditionalFormatting sqref="Y26">
    <cfRule type="cellIs" dxfId="92" priority="78" stopIfTrue="1" operator="between">
      <formula>1.5</formula>
      <formula>1.7499</formula>
    </cfRule>
  </conditionalFormatting>
  <conditionalFormatting sqref="Y26">
    <cfRule type="cellIs" dxfId="91" priority="79" stopIfTrue="1" operator="between">
      <formula>1.249</formula>
      <formula>1.499</formula>
    </cfRule>
  </conditionalFormatting>
  <conditionalFormatting sqref="Y26">
    <cfRule type="cellIs" dxfId="90" priority="80" stopIfTrue="1" operator="between">
      <formula>1.05</formula>
      <formula>1.2499</formula>
    </cfRule>
  </conditionalFormatting>
  <conditionalFormatting sqref="AF25">
    <cfRule type="cellIs" dxfId="89" priority="61" stopIfTrue="1" operator="greaterThan">
      <formula>1</formula>
    </cfRule>
  </conditionalFormatting>
  <conditionalFormatting sqref="AF25">
    <cfRule type="cellIs" dxfId="88" priority="62" stopIfTrue="1" operator="between">
      <formula>0.75</formula>
      <formula>1</formula>
    </cfRule>
  </conditionalFormatting>
  <conditionalFormatting sqref="AF25">
    <cfRule type="cellIs" dxfId="87" priority="63" stopIfTrue="1" operator="between">
      <formula>0.5</formula>
      <formula>0.7499</formula>
    </cfRule>
  </conditionalFormatting>
  <conditionalFormatting sqref="AF25">
    <cfRule type="cellIs" dxfId="86" priority="64" stopIfTrue="1" operator="between">
      <formula>0.25</formula>
      <formula>0.4999</formula>
    </cfRule>
  </conditionalFormatting>
  <conditionalFormatting sqref="AF25">
    <cfRule type="cellIs" dxfId="85" priority="65" operator="between">
      <formula>0</formula>
      <formula>0.2499</formula>
    </cfRule>
  </conditionalFormatting>
  <conditionalFormatting sqref="AF25">
    <cfRule type="cellIs" dxfId="84" priority="66" operator="between">
      <formula>2.01</formula>
      <formula>100</formula>
    </cfRule>
  </conditionalFormatting>
  <conditionalFormatting sqref="AF25">
    <cfRule type="cellIs" dxfId="83" priority="67" stopIfTrue="1" operator="between">
      <formula>1.75</formula>
      <formula>2</formula>
    </cfRule>
  </conditionalFormatting>
  <conditionalFormatting sqref="AF25">
    <cfRule type="cellIs" dxfId="82" priority="68" stopIfTrue="1" operator="between">
      <formula>1.5</formula>
      <formula>1.7499</formula>
    </cfRule>
  </conditionalFormatting>
  <conditionalFormatting sqref="AF25">
    <cfRule type="cellIs" dxfId="81" priority="69" stopIfTrue="1" operator="between">
      <formula>1.249</formula>
      <formula>1.499</formula>
    </cfRule>
  </conditionalFormatting>
  <conditionalFormatting sqref="AF25">
    <cfRule type="cellIs" dxfId="80" priority="70" stopIfTrue="1" operator="between">
      <formula>1.05</formula>
      <formula>1.2499</formula>
    </cfRule>
  </conditionalFormatting>
  <conditionalFormatting sqref="Y25">
    <cfRule type="cellIs" dxfId="79" priority="41" stopIfTrue="1" operator="greaterThan">
      <formula>1</formula>
    </cfRule>
  </conditionalFormatting>
  <conditionalFormatting sqref="Y25">
    <cfRule type="cellIs" dxfId="78" priority="51" stopIfTrue="1" operator="greaterThan">
      <formula>1</formula>
    </cfRule>
  </conditionalFormatting>
  <conditionalFormatting sqref="Y25">
    <cfRule type="cellIs" dxfId="77" priority="52" stopIfTrue="1" operator="between">
      <formula>0.75</formula>
      <formula>1</formula>
    </cfRule>
  </conditionalFormatting>
  <conditionalFormatting sqref="Y25">
    <cfRule type="cellIs" dxfId="76" priority="53" stopIfTrue="1" operator="between">
      <formula>0.5</formula>
      <formula>0.7499</formula>
    </cfRule>
  </conditionalFormatting>
  <conditionalFormatting sqref="Y25">
    <cfRule type="cellIs" dxfId="75" priority="54" stopIfTrue="1" operator="between">
      <formula>0.25</formula>
      <formula>0.4999</formula>
    </cfRule>
  </conditionalFormatting>
  <conditionalFormatting sqref="Y25">
    <cfRule type="cellIs" dxfId="74" priority="55" operator="between">
      <formula>0</formula>
      <formula>0.2499</formula>
    </cfRule>
  </conditionalFormatting>
  <conditionalFormatting sqref="Y25">
    <cfRule type="cellIs" dxfId="73" priority="56" operator="between">
      <formula>2.01</formula>
      <formula>100</formula>
    </cfRule>
  </conditionalFormatting>
  <conditionalFormatting sqref="Y25">
    <cfRule type="cellIs" dxfId="72" priority="57" stopIfTrue="1" operator="between">
      <formula>1.75</formula>
      <formula>2</formula>
    </cfRule>
  </conditionalFormatting>
  <conditionalFormatting sqref="Y25">
    <cfRule type="cellIs" dxfId="71" priority="58" stopIfTrue="1" operator="between">
      <formula>1.5</formula>
      <formula>1.7499</formula>
    </cfRule>
  </conditionalFormatting>
  <conditionalFormatting sqref="Y25">
    <cfRule type="cellIs" dxfId="70" priority="59" stopIfTrue="1" operator="between">
      <formula>1.249</formula>
      <formula>1.499</formula>
    </cfRule>
  </conditionalFormatting>
  <conditionalFormatting sqref="Y25">
    <cfRule type="cellIs" dxfId="69" priority="60" stopIfTrue="1" operator="between">
      <formula>1.05</formula>
      <formula>1.2499</formula>
    </cfRule>
  </conditionalFormatting>
  <conditionalFormatting sqref="Y25">
    <cfRule type="cellIs" dxfId="68" priority="42" stopIfTrue="1" operator="between">
      <formula>0.75</formula>
      <formula>1</formula>
    </cfRule>
  </conditionalFormatting>
  <conditionalFormatting sqref="Y25">
    <cfRule type="cellIs" dxfId="67" priority="43" stopIfTrue="1" operator="between">
      <formula>0.5</formula>
      <formula>0.7499</formula>
    </cfRule>
  </conditionalFormatting>
  <conditionalFormatting sqref="Y25">
    <cfRule type="cellIs" dxfId="66" priority="44" stopIfTrue="1" operator="between">
      <formula>0.25</formula>
      <formula>0.4999</formula>
    </cfRule>
  </conditionalFormatting>
  <conditionalFormatting sqref="Y25">
    <cfRule type="cellIs" dxfId="65" priority="45" operator="between">
      <formula>0</formula>
      <formula>0.2499</formula>
    </cfRule>
  </conditionalFormatting>
  <conditionalFormatting sqref="Y25">
    <cfRule type="cellIs" dxfId="64" priority="46" operator="between">
      <formula>2.01</formula>
      <formula>100</formula>
    </cfRule>
  </conditionalFormatting>
  <conditionalFormatting sqref="Y25">
    <cfRule type="cellIs" dxfId="63" priority="47" stopIfTrue="1" operator="between">
      <formula>1.75</formula>
      <formula>2</formula>
    </cfRule>
  </conditionalFormatting>
  <conditionalFormatting sqref="Y25">
    <cfRule type="cellIs" dxfId="62" priority="48" stopIfTrue="1" operator="between">
      <formula>1.5</formula>
      <formula>1.7499</formula>
    </cfRule>
  </conditionalFormatting>
  <conditionalFormatting sqref="Y25">
    <cfRule type="cellIs" dxfId="61" priority="49" stopIfTrue="1" operator="between">
      <formula>1.249</formula>
      <formula>1.499</formula>
    </cfRule>
  </conditionalFormatting>
  <conditionalFormatting sqref="Y25">
    <cfRule type="cellIs" dxfId="60" priority="50" stopIfTrue="1" operator="between">
      <formula>1.05</formula>
      <formula>1.2499</formula>
    </cfRule>
  </conditionalFormatting>
  <conditionalFormatting sqref="AF24">
    <cfRule type="cellIs" dxfId="59" priority="31" stopIfTrue="1" operator="greaterThan">
      <formula>1</formula>
    </cfRule>
  </conditionalFormatting>
  <conditionalFormatting sqref="AF24">
    <cfRule type="cellIs" dxfId="58" priority="32" stopIfTrue="1" operator="between">
      <formula>0.75</formula>
      <formula>1</formula>
    </cfRule>
  </conditionalFormatting>
  <conditionalFormatting sqref="AF24">
    <cfRule type="cellIs" dxfId="57" priority="33" stopIfTrue="1" operator="between">
      <formula>0.5</formula>
      <formula>0.7499</formula>
    </cfRule>
  </conditionalFormatting>
  <conditionalFormatting sqref="AF24">
    <cfRule type="cellIs" dxfId="56" priority="34" stopIfTrue="1" operator="between">
      <formula>0.25</formula>
      <formula>0.4999</formula>
    </cfRule>
  </conditionalFormatting>
  <conditionalFormatting sqref="AF24">
    <cfRule type="cellIs" dxfId="55" priority="35" operator="between">
      <formula>0</formula>
      <formula>0.2499</formula>
    </cfRule>
  </conditionalFormatting>
  <conditionalFormatting sqref="AF24">
    <cfRule type="cellIs" dxfId="54" priority="36" operator="between">
      <formula>2.01</formula>
      <formula>100</formula>
    </cfRule>
  </conditionalFormatting>
  <conditionalFormatting sqref="AF24">
    <cfRule type="cellIs" dxfId="53" priority="37" stopIfTrue="1" operator="between">
      <formula>1.75</formula>
      <formula>2</formula>
    </cfRule>
  </conditionalFormatting>
  <conditionalFormatting sqref="AF24">
    <cfRule type="cellIs" dxfId="52" priority="38" stopIfTrue="1" operator="between">
      <formula>1.5</formula>
      <formula>1.7499</formula>
    </cfRule>
  </conditionalFormatting>
  <conditionalFormatting sqref="AF24">
    <cfRule type="cellIs" dxfId="51" priority="39" stopIfTrue="1" operator="between">
      <formula>1.249</formula>
      <formula>1.499</formula>
    </cfRule>
  </conditionalFormatting>
  <conditionalFormatting sqref="AF24">
    <cfRule type="cellIs" dxfId="50" priority="40" stopIfTrue="1" operator="between">
      <formula>1.05</formula>
      <formula>1.2499</formula>
    </cfRule>
  </conditionalFormatting>
  <conditionalFormatting sqref="Y24">
    <cfRule type="cellIs" dxfId="49" priority="11" stopIfTrue="1" operator="greaterThan">
      <formula>1</formula>
    </cfRule>
  </conditionalFormatting>
  <conditionalFormatting sqref="Y24">
    <cfRule type="cellIs" dxfId="48" priority="21" stopIfTrue="1" operator="greaterThan">
      <formula>1</formula>
    </cfRule>
  </conditionalFormatting>
  <conditionalFormatting sqref="Y24">
    <cfRule type="cellIs" dxfId="47" priority="22" stopIfTrue="1" operator="between">
      <formula>0.75</formula>
      <formula>1</formula>
    </cfRule>
  </conditionalFormatting>
  <conditionalFormatting sqref="Y24">
    <cfRule type="cellIs" dxfId="46" priority="23" stopIfTrue="1" operator="between">
      <formula>0.5</formula>
      <formula>0.7499</formula>
    </cfRule>
  </conditionalFormatting>
  <conditionalFormatting sqref="Y24">
    <cfRule type="cellIs" dxfId="45" priority="24" stopIfTrue="1" operator="between">
      <formula>0.25</formula>
      <formula>0.4999</formula>
    </cfRule>
  </conditionalFormatting>
  <conditionalFormatting sqref="Y24">
    <cfRule type="cellIs" dxfId="44" priority="25" operator="between">
      <formula>0</formula>
      <formula>0.2499</formula>
    </cfRule>
  </conditionalFormatting>
  <conditionalFormatting sqref="Y24">
    <cfRule type="cellIs" dxfId="43" priority="26" operator="between">
      <formula>2.01</formula>
      <formula>100</formula>
    </cfRule>
  </conditionalFormatting>
  <conditionalFormatting sqref="Y24">
    <cfRule type="cellIs" dxfId="42" priority="27" stopIfTrue="1" operator="between">
      <formula>1.75</formula>
      <formula>2</formula>
    </cfRule>
  </conditionalFormatting>
  <conditionalFormatting sqref="Y24">
    <cfRule type="cellIs" dxfId="41" priority="28" stopIfTrue="1" operator="between">
      <formula>1.5</formula>
      <formula>1.7499</formula>
    </cfRule>
  </conditionalFormatting>
  <conditionalFormatting sqref="Y24">
    <cfRule type="cellIs" dxfId="40" priority="29" stopIfTrue="1" operator="between">
      <formula>1.249</formula>
      <formula>1.499</formula>
    </cfRule>
  </conditionalFormatting>
  <conditionalFormatting sqref="Y24">
    <cfRule type="cellIs" dxfId="39" priority="30" stopIfTrue="1" operator="between">
      <formula>1.05</formula>
      <formula>1.2499</formula>
    </cfRule>
  </conditionalFormatting>
  <conditionalFormatting sqref="Y24">
    <cfRule type="cellIs" dxfId="38" priority="12" stopIfTrue="1" operator="between">
      <formula>0.75</formula>
      <formula>1</formula>
    </cfRule>
  </conditionalFormatting>
  <conditionalFormatting sqref="Y24">
    <cfRule type="cellIs" dxfId="37" priority="13" stopIfTrue="1" operator="between">
      <formula>0.5</formula>
      <formula>0.7499</formula>
    </cfRule>
  </conditionalFormatting>
  <conditionalFormatting sqref="Y24">
    <cfRule type="cellIs" dxfId="36" priority="14" stopIfTrue="1" operator="between">
      <formula>0.25</formula>
      <formula>0.4999</formula>
    </cfRule>
  </conditionalFormatting>
  <conditionalFormatting sqref="Y24">
    <cfRule type="cellIs" dxfId="35" priority="15" operator="between">
      <formula>0</formula>
      <formula>0.2499</formula>
    </cfRule>
  </conditionalFormatting>
  <conditionalFormatting sqref="Y24">
    <cfRule type="cellIs" dxfId="34" priority="16" operator="between">
      <formula>2.01</formula>
      <formula>100</formula>
    </cfRule>
  </conditionalFormatting>
  <conditionalFormatting sqref="Y24">
    <cfRule type="cellIs" dxfId="33" priority="17" stopIfTrue="1" operator="between">
      <formula>1.75</formula>
      <formula>2</formula>
    </cfRule>
  </conditionalFormatting>
  <conditionalFormatting sqref="Y24">
    <cfRule type="cellIs" dxfId="32" priority="18" stopIfTrue="1" operator="between">
      <formula>1.5</formula>
      <formula>1.7499</formula>
    </cfRule>
  </conditionalFormatting>
  <conditionalFormatting sqref="Y24">
    <cfRule type="cellIs" dxfId="31" priority="19" stopIfTrue="1" operator="between">
      <formula>1.249</formula>
      <formula>1.499</formula>
    </cfRule>
  </conditionalFormatting>
  <conditionalFormatting sqref="Y24">
    <cfRule type="cellIs" dxfId="30" priority="20" stopIfTrue="1" operator="between">
      <formula>1.05</formula>
      <formula>1.2499</formula>
    </cfRule>
  </conditionalFormatting>
  <conditionalFormatting sqref="AF22 Y22">
    <cfRule type="cellIs" dxfId="29" priority="1" stopIfTrue="1" operator="greaterThan">
      <formula>1</formula>
    </cfRule>
  </conditionalFormatting>
  <conditionalFormatting sqref="AF22 Y22">
    <cfRule type="cellIs" dxfId="28" priority="2" stopIfTrue="1" operator="between">
      <formula>0.75</formula>
      <formula>1</formula>
    </cfRule>
  </conditionalFormatting>
  <conditionalFormatting sqref="AF22 Y22">
    <cfRule type="cellIs" dxfId="27" priority="3" stopIfTrue="1" operator="between">
      <formula>0.5</formula>
      <formula>0.7499</formula>
    </cfRule>
  </conditionalFormatting>
  <conditionalFormatting sqref="AF22 Y22">
    <cfRule type="cellIs" dxfId="26" priority="4" stopIfTrue="1" operator="between">
      <formula>0.25</formula>
      <formula>0.4999</formula>
    </cfRule>
  </conditionalFormatting>
  <conditionalFormatting sqref="AF22 Y22">
    <cfRule type="cellIs" dxfId="25" priority="5" operator="between">
      <formula>0</formula>
      <formula>0.2499</formula>
    </cfRule>
  </conditionalFormatting>
  <conditionalFormatting sqref="AF22 Y22">
    <cfRule type="cellIs" dxfId="24" priority="6" operator="between">
      <formula>2.01</formula>
      <formula>100</formula>
    </cfRule>
  </conditionalFormatting>
  <conditionalFormatting sqref="AF22 Y22">
    <cfRule type="cellIs" dxfId="23" priority="7" stopIfTrue="1" operator="between">
      <formula>1.75</formula>
      <formula>2</formula>
    </cfRule>
  </conditionalFormatting>
  <conditionalFormatting sqref="AF22 Y22">
    <cfRule type="cellIs" dxfId="22" priority="8" stopIfTrue="1" operator="between">
      <formula>1.5</formula>
      <formula>1.7499</formula>
    </cfRule>
  </conditionalFormatting>
  <conditionalFormatting sqref="AF22 Y22">
    <cfRule type="cellIs" dxfId="21" priority="9" stopIfTrue="1" operator="between">
      <formula>1.249</formula>
      <formula>1.499</formula>
    </cfRule>
  </conditionalFormatting>
  <conditionalFormatting sqref="AF22 Y22">
    <cfRule type="cellIs" dxfId="20" priority="10" stopIfTrue="1" operator="between">
      <formula>1.05</formula>
      <formula>1.2499</formula>
    </cfRule>
  </conditionalFormatting>
  <hyperlinks>
    <hyperlink ref="U32" r:id="rId1" xr:uid="{DBDBA772-BAEB-41AB-9CD6-468857FBAB28}"/>
    <hyperlink ref="AB32" r:id="rId2" xr:uid="{15CA0E1D-A7E5-4F89-8BAB-619EFE999D55}"/>
    <hyperlink ref="AD32" r:id="rId3" xr:uid="{BCBBAFC6-650F-4CDF-93A7-77264A8EE63D}"/>
    <hyperlink ref="AH32" r:id="rId4" xr:uid="{D8A1F533-AB87-4252-B784-5691634C11BE}"/>
  </hyperlinks>
  <pageMargins left="0.70866141732283472" right="0.70866141732283472" top="0.74803149606299213" bottom="0.55118110236220474" header="0.31496062992125984" footer="0"/>
  <pageSetup scale="10" orientation="portrait" r:id="rId5"/>
  <headerFooter>
    <oddFooter xml:space="preserve">&amp;CDirección: Carrera 41 – calle 5b Parque Urbanización Villa Bolívar
Teléfono (+57) 663 10 62
Email: pqrsd@imdervillavicencio.gov.co
Página web: https://www.imdervillavicencio.gov.co
</oddFooter>
  </headerFooter>
  <drawing r:id="rId6"/>
  <legacyDrawing r:id="rId7"/>
  <extLst>
    <ext xmlns:x14="http://schemas.microsoft.com/office/spreadsheetml/2009/9/main" uri="{CCE6A557-97BC-4b89-ADB6-D9C93CAAB3DF}">
      <x14:dataValidations xmlns:xm="http://schemas.microsoft.com/office/excel/2006/main" count="1">
        <x14:dataValidation type="list" allowBlank="1" showErrorMessage="1" xr:uid="{6FC52044-ACD2-4390-96E8-03BB31779D3C}">
          <x14:formula1>
            <xm:f>Despliegue!$C$5:$C$8</xm:f>
          </x14:formula1>
          <xm:sqref>AH7:AL7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99"/>
  <sheetViews>
    <sheetView showGridLines="0" view="pageBreakPreview" topLeftCell="J1" zoomScale="89" zoomScaleNormal="89" zoomScaleSheetLayoutView="89" zoomScalePageLayoutView="90" workbookViewId="0">
      <selection activeCell="J7" sqref="J7:J21"/>
    </sheetView>
  </sheetViews>
  <sheetFormatPr baseColWidth="10" defaultColWidth="12.625" defaultRowHeight="15" customHeight="1" x14ac:dyDescent="0.2"/>
  <cols>
    <col min="1" max="1" width="13.75" customWidth="1"/>
    <col min="2" max="2" width="12.375" customWidth="1"/>
    <col min="3" max="3" width="13.625" customWidth="1"/>
    <col min="4" max="4" width="14.375" customWidth="1"/>
    <col min="5" max="5" width="14.5" customWidth="1"/>
    <col min="6" max="6" width="13.5" customWidth="1"/>
    <col min="7" max="7" width="14.5" customWidth="1"/>
    <col min="8" max="8" width="13.875" customWidth="1"/>
    <col min="9" max="9" width="15" customWidth="1"/>
    <col min="10" max="10" width="17.625" customWidth="1"/>
    <col min="11" max="11" width="15.125" customWidth="1"/>
    <col min="12" max="12" width="13" customWidth="1"/>
    <col min="13" max="13" width="11" customWidth="1"/>
    <col min="14" max="14" width="8" customWidth="1"/>
    <col min="15" max="15" width="11.125" customWidth="1"/>
    <col min="16" max="16" width="10.125" customWidth="1"/>
    <col min="17" max="17" width="7.75" customWidth="1"/>
    <col min="18" max="21" width="13" customWidth="1"/>
    <col min="22" max="22" width="15.25" customWidth="1"/>
    <col min="23" max="23" width="12" customWidth="1"/>
    <col min="24" max="24" width="7.25" customWidth="1"/>
    <col min="25" max="26" width="13.875" customWidth="1"/>
    <col min="27" max="27" width="13.5" customWidth="1"/>
    <col min="28" max="28" width="14.625" customWidth="1"/>
    <col min="29" max="29" width="13.625" customWidth="1"/>
    <col min="30" max="30" width="12.75" customWidth="1"/>
  </cols>
  <sheetData>
    <row r="1" spans="1:30" ht="28.5" customHeight="1" x14ac:dyDescent="0.2">
      <c r="A1" s="259" t="s">
        <v>0</v>
      </c>
      <c r="B1" s="256"/>
      <c r="C1" s="257"/>
      <c r="D1" s="255"/>
      <c r="E1" s="255"/>
      <c r="F1" s="256"/>
      <c r="G1" s="1" t="s">
        <v>1</v>
      </c>
      <c r="H1" s="257"/>
      <c r="I1" s="255"/>
      <c r="J1" s="255"/>
      <c r="K1" s="255"/>
      <c r="L1" s="256"/>
      <c r="M1" s="1" t="s">
        <v>2</v>
      </c>
      <c r="N1" s="257"/>
      <c r="O1" s="255"/>
      <c r="P1" s="256"/>
      <c r="Q1" s="254" t="s">
        <v>3</v>
      </c>
      <c r="R1" s="256"/>
      <c r="S1" s="2"/>
      <c r="T1" s="254" t="s">
        <v>4</v>
      </c>
      <c r="U1" s="256"/>
      <c r="V1" s="2"/>
      <c r="W1" s="254" t="s">
        <v>5</v>
      </c>
      <c r="X1" s="255"/>
      <c r="Y1" s="256"/>
      <c r="Z1" s="257"/>
      <c r="AA1" s="255"/>
      <c r="AB1" s="255"/>
      <c r="AC1" s="258"/>
      <c r="AD1" s="3"/>
    </row>
    <row r="2" spans="1:30" ht="36" customHeight="1" x14ac:dyDescent="0.2">
      <c r="A2" s="262" t="s">
        <v>6</v>
      </c>
      <c r="B2" s="239"/>
      <c r="C2" s="239"/>
      <c r="D2" s="261"/>
      <c r="E2" s="263" t="s">
        <v>7</v>
      </c>
      <c r="F2" s="264"/>
      <c r="G2" s="239"/>
      <c r="H2" s="239"/>
      <c r="I2" s="239"/>
      <c r="J2" s="239"/>
      <c r="K2" s="239"/>
      <c r="L2" s="261"/>
      <c r="M2" s="260" t="s">
        <v>8</v>
      </c>
      <c r="N2" s="239"/>
      <c r="O2" s="239"/>
      <c r="P2" s="239"/>
      <c r="Q2" s="239"/>
      <c r="R2" s="239"/>
      <c r="S2" s="261"/>
      <c r="T2" s="260" t="s">
        <v>9</v>
      </c>
      <c r="U2" s="239"/>
      <c r="V2" s="239"/>
      <c r="W2" s="239"/>
      <c r="X2" s="239"/>
      <c r="Y2" s="261"/>
      <c r="Z2" s="260" t="s">
        <v>10</v>
      </c>
      <c r="AA2" s="239"/>
      <c r="AB2" s="265" t="s">
        <v>29</v>
      </c>
      <c r="AC2" s="265"/>
      <c r="AD2" s="236" t="s">
        <v>30</v>
      </c>
    </row>
    <row r="3" spans="1:30" ht="55.5" customHeight="1" x14ac:dyDescent="0.2">
      <c r="A3" s="273" t="s">
        <v>11</v>
      </c>
      <c r="B3" s="275" t="s">
        <v>12</v>
      </c>
      <c r="C3" s="276" t="s">
        <v>13</v>
      </c>
      <c r="D3" s="275" t="s">
        <v>14</v>
      </c>
      <c r="E3" s="240" t="s">
        <v>15</v>
      </c>
      <c r="F3" s="240" t="s">
        <v>142</v>
      </c>
      <c r="G3" s="240" t="s">
        <v>16</v>
      </c>
      <c r="H3" s="240" t="s">
        <v>17</v>
      </c>
      <c r="I3" s="240" t="s">
        <v>18</v>
      </c>
      <c r="J3" s="240" t="s">
        <v>19</v>
      </c>
      <c r="K3" s="42" t="s">
        <v>20</v>
      </c>
      <c r="L3" s="42" t="s">
        <v>21</v>
      </c>
      <c r="M3" s="242" t="s">
        <v>87</v>
      </c>
      <c r="N3" s="240" t="s">
        <v>22</v>
      </c>
      <c r="O3" s="244" t="s">
        <v>88</v>
      </c>
      <c r="P3" s="245"/>
      <c r="Q3" s="43" t="s">
        <v>23</v>
      </c>
      <c r="R3" s="246" t="s">
        <v>24</v>
      </c>
      <c r="S3" s="246" t="s">
        <v>25</v>
      </c>
      <c r="T3" s="247" t="s">
        <v>89</v>
      </c>
      <c r="U3" s="245"/>
      <c r="V3" s="247" t="s">
        <v>90</v>
      </c>
      <c r="W3" s="245"/>
      <c r="X3" s="43" t="s">
        <v>26</v>
      </c>
      <c r="Y3" s="246" t="s">
        <v>27</v>
      </c>
      <c r="Z3" s="238" t="s">
        <v>28</v>
      </c>
      <c r="AA3" s="239"/>
      <c r="AB3" s="265"/>
      <c r="AC3" s="265"/>
      <c r="AD3" s="237"/>
    </row>
    <row r="4" spans="1:30" ht="45" customHeight="1" x14ac:dyDescent="0.2">
      <c r="A4" s="274"/>
      <c r="B4" s="241"/>
      <c r="C4" s="243"/>
      <c r="D4" s="241"/>
      <c r="E4" s="241"/>
      <c r="F4" s="266"/>
      <c r="G4" s="241"/>
      <c r="H4" s="241"/>
      <c r="I4" s="241"/>
      <c r="J4" s="241"/>
      <c r="K4" s="44" t="s">
        <v>31</v>
      </c>
      <c r="L4" s="44" t="s">
        <v>31</v>
      </c>
      <c r="M4" s="243"/>
      <c r="N4" s="241"/>
      <c r="O4" s="44" t="s">
        <v>32</v>
      </c>
      <c r="P4" s="45" t="s">
        <v>33</v>
      </c>
      <c r="Q4" s="45" t="s">
        <v>34</v>
      </c>
      <c r="R4" s="241"/>
      <c r="S4" s="241"/>
      <c r="T4" s="46" t="s">
        <v>35</v>
      </c>
      <c r="U4" s="46" t="s">
        <v>36</v>
      </c>
      <c r="V4" s="46" t="s">
        <v>37</v>
      </c>
      <c r="W4" s="46" t="s">
        <v>36</v>
      </c>
      <c r="X4" s="46" t="s">
        <v>38</v>
      </c>
      <c r="Y4" s="241"/>
      <c r="Z4" s="47" t="s">
        <v>91</v>
      </c>
      <c r="AA4" s="46" t="s">
        <v>39</v>
      </c>
      <c r="AB4" s="48" t="s">
        <v>40</v>
      </c>
      <c r="AC4" s="48" t="s">
        <v>41</v>
      </c>
      <c r="AD4" s="49" t="s">
        <v>31</v>
      </c>
    </row>
    <row r="5" spans="1:30" ht="14.25" customHeight="1" thickBot="1" x14ac:dyDescent="0.25">
      <c r="A5" s="50">
        <v>1</v>
      </c>
      <c r="B5" s="51">
        <v>2</v>
      </c>
      <c r="C5" s="51">
        <v>3</v>
      </c>
      <c r="D5" s="51">
        <v>4</v>
      </c>
      <c r="E5" s="51">
        <v>5</v>
      </c>
      <c r="F5" s="51">
        <v>6</v>
      </c>
      <c r="G5" s="51">
        <v>7</v>
      </c>
      <c r="H5" s="51">
        <v>8</v>
      </c>
      <c r="I5" s="51">
        <v>9</v>
      </c>
      <c r="J5" s="51">
        <v>10</v>
      </c>
      <c r="K5" s="51">
        <v>11</v>
      </c>
      <c r="L5" s="51">
        <v>12</v>
      </c>
      <c r="M5" s="51">
        <v>13</v>
      </c>
      <c r="N5" s="51">
        <v>14</v>
      </c>
      <c r="O5" s="51">
        <v>15</v>
      </c>
      <c r="P5" s="51">
        <v>16</v>
      </c>
      <c r="Q5" s="51">
        <v>17</v>
      </c>
      <c r="R5" s="51">
        <v>18</v>
      </c>
      <c r="S5" s="51">
        <v>19</v>
      </c>
      <c r="T5" s="51">
        <v>20</v>
      </c>
      <c r="U5" s="51">
        <v>21</v>
      </c>
      <c r="V5" s="51">
        <v>22</v>
      </c>
      <c r="W5" s="51">
        <v>23</v>
      </c>
      <c r="X5" s="51">
        <v>24</v>
      </c>
      <c r="Y5" s="51">
        <v>25</v>
      </c>
      <c r="Z5" s="51">
        <v>26</v>
      </c>
      <c r="AA5" s="51">
        <v>27</v>
      </c>
      <c r="AB5" s="51">
        <v>28</v>
      </c>
      <c r="AC5" s="51">
        <v>29</v>
      </c>
      <c r="AD5" s="52">
        <v>30</v>
      </c>
    </row>
    <row r="6" spans="1:30" s="32" customFormat="1" ht="25.5" customHeight="1" x14ac:dyDescent="0.2">
      <c r="A6" s="267" t="s">
        <v>130</v>
      </c>
      <c r="B6" s="248" t="s">
        <v>131</v>
      </c>
      <c r="C6" s="270" t="s">
        <v>147</v>
      </c>
      <c r="D6" s="248" t="s">
        <v>132</v>
      </c>
      <c r="E6" s="248" t="s">
        <v>141</v>
      </c>
      <c r="F6" s="248" t="s">
        <v>143</v>
      </c>
      <c r="G6" s="248" t="s">
        <v>129</v>
      </c>
      <c r="H6" s="251" t="s">
        <v>144</v>
      </c>
      <c r="I6" s="248" t="s">
        <v>145</v>
      </c>
      <c r="J6" s="30"/>
      <c r="K6" s="252" t="s">
        <v>173</v>
      </c>
      <c r="L6" s="252" t="s">
        <v>174</v>
      </c>
      <c r="M6" s="278" t="s">
        <v>133</v>
      </c>
      <c r="N6" s="279"/>
      <c r="O6" s="278" t="s">
        <v>124</v>
      </c>
      <c r="P6" s="279"/>
      <c r="Q6" s="31">
        <f t="shared" ref="Q6:Q21" si="0">IF(O6=0,"0",IFERROR(P6/O6,0))</f>
        <v>0</v>
      </c>
      <c r="R6" s="248" t="s">
        <v>134</v>
      </c>
      <c r="S6" s="248" t="s">
        <v>125</v>
      </c>
      <c r="T6" s="277" t="s">
        <v>135</v>
      </c>
      <c r="U6" s="291" t="s">
        <v>126</v>
      </c>
      <c r="V6" s="277" t="s">
        <v>127</v>
      </c>
      <c r="W6" s="248" t="s">
        <v>128</v>
      </c>
      <c r="X6" s="31">
        <f t="shared" ref="X6:X21" si="1">IF(V6=0,"0",IFERROR(V6/T6,0))</f>
        <v>0</v>
      </c>
      <c r="Y6" s="248" t="s">
        <v>136</v>
      </c>
      <c r="Z6" s="248" t="s">
        <v>148</v>
      </c>
      <c r="AA6" s="289" t="s">
        <v>137</v>
      </c>
      <c r="AB6" s="248" t="s">
        <v>138</v>
      </c>
      <c r="AC6" s="248" t="s">
        <v>146</v>
      </c>
      <c r="AD6" s="284" t="s">
        <v>139</v>
      </c>
    </row>
    <row r="7" spans="1:30" s="32" customFormat="1" ht="25.5" customHeight="1" x14ac:dyDescent="0.2">
      <c r="A7" s="268"/>
      <c r="B7" s="249"/>
      <c r="C7" s="271"/>
      <c r="D7" s="249"/>
      <c r="E7" s="249"/>
      <c r="F7" s="249"/>
      <c r="G7" s="249"/>
      <c r="H7" s="249"/>
      <c r="I7" s="249"/>
      <c r="J7" s="253" t="s">
        <v>140</v>
      </c>
      <c r="K7" s="249"/>
      <c r="L7" s="249"/>
      <c r="M7" s="280"/>
      <c r="N7" s="281"/>
      <c r="O7" s="280"/>
      <c r="P7" s="281"/>
      <c r="Q7" s="33" t="str">
        <f t="shared" si="0"/>
        <v>0</v>
      </c>
      <c r="R7" s="249"/>
      <c r="S7" s="249"/>
      <c r="T7" s="249"/>
      <c r="U7" s="249"/>
      <c r="V7" s="249"/>
      <c r="W7" s="249"/>
      <c r="X7" s="33" t="str">
        <f t="shared" si="1"/>
        <v>0</v>
      </c>
      <c r="Y7" s="249"/>
      <c r="Z7" s="249"/>
      <c r="AA7" s="249"/>
      <c r="AB7" s="249"/>
      <c r="AC7" s="249"/>
      <c r="AD7" s="285"/>
    </row>
    <row r="8" spans="1:30" s="32" customFormat="1" ht="25.5" customHeight="1" x14ac:dyDescent="0.2">
      <c r="A8" s="268"/>
      <c r="B8" s="249"/>
      <c r="C8" s="271"/>
      <c r="D8" s="249"/>
      <c r="E8" s="249"/>
      <c r="F8" s="249"/>
      <c r="G8" s="249"/>
      <c r="H8" s="249"/>
      <c r="I8" s="249"/>
      <c r="J8" s="249"/>
      <c r="K8" s="249"/>
      <c r="L8" s="249"/>
      <c r="M8" s="280"/>
      <c r="N8" s="281"/>
      <c r="O8" s="280"/>
      <c r="P8" s="281"/>
      <c r="Q8" s="33" t="str">
        <f t="shared" si="0"/>
        <v>0</v>
      </c>
      <c r="R8" s="249"/>
      <c r="S8" s="249"/>
      <c r="T8" s="249"/>
      <c r="U8" s="249"/>
      <c r="V8" s="249"/>
      <c r="W8" s="249"/>
      <c r="X8" s="33" t="str">
        <f t="shared" si="1"/>
        <v>0</v>
      </c>
      <c r="Y8" s="249"/>
      <c r="Z8" s="249"/>
      <c r="AA8" s="249"/>
      <c r="AB8" s="249"/>
      <c r="AC8" s="249"/>
      <c r="AD8" s="285"/>
    </row>
    <row r="9" spans="1:30" s="32" customFormat="1" ht="25.5" customHeight="1" x14ac:dyDescent="0.2">
      <c r="A9" s="268"/>
      <c r="B9" s="249"/>
      <c r="C9" s="271"/>
      <c r="D9" s="249"/>
      <c r="E9" s="249"/>
      <c r="F9" s="249"/>
      <c r="G9" s="249"/>
      <c r="H9" s="249"/>
      <c r="I9" s="249"/>
      <c r="J9" s="249"/>
      <c r="K9" s="249"/>
      <c r="L9" s="249"/>
      <c r="M9" s="280"/>
      <c r="N9" s="281"/>
      <c r="O9" s="280"/>
      <c r="P9" s="281"/>
      <c r="Q9" s="33" t="str">
        <f t="shared" si="0"/>
        <v>0</v>
      </c>
      <c r="R9" s="249"/>
      <c r="S9" s="249"/>
      <c r="T9" s="249"/>
      <c r="U9" s="249"/>
      <c r="V9" s="249"/>
      <c r="W9" s="249"/>
      <c r="X9" s="33" t="str">
        <f t="shared" si="1"/>
        <v>0</v>
      </c>
      <c r="Y9" s="249"/>
      <c r="Z9" s="249"/>
      <c r="AA9" s="249"/>
      <c r="AB9" s="249"/>
      <c r="AC9" s="249"/>
      <c r="AD9" s="285"/>
    </row>
    <row r="10" spans="1:30" s="32" customFormat="1" ht="25.5" customHeight="1" x14ac:dyDescent="0.2">
      <c r="A10" s="268"/>
      <c r="B10" s="249"/>
      <c r="C10" s="271"/>
      <c r="D10" s="249"/>
      <c r="E10" s="249"/>
      <c r="F10" s="249"/>
      <c r="G10" s="249"/>
      <c r="H10" s="249"/>
      <c r="I10" s="249"/>
      <c r="J10" s="249"/>
      <c r="K10" s="249"/>
      <c r="L10" s="249"/>
      <c r="M10" s="280"/>
      <c r="N10" s="281"/>
      <c r="O10" s="282"/>
      <c r="P10" s="283"/>
      <c r="Q10" s="33" t="str">
        <f t="shared" si="0"/>
        <v>0</v>
      </c>
      <c r="R10" s="249"/>
      <c r="S10" s="249"/>
      <c r="T10" s="249"/>
      <c r="U10" s="249"/>
      <c r="V10" s="249"/>
      <c r="W10" s="249"/>
      <c r="X10" s="33" t="str">
        <f t="shared" si="1"/>
        <v>0</v>
      </c>
      <c r="Y10" s="249"/>
      <c r="Z10" s="249"/>
      <c r="AA10" s="249"/>
      <c r="AB10" s="249"/>
      <c r="AC10" s="249"/>
      <c r="AD10" s="285"/>
    </row>
    <row r="11" spans="1:30" s="32" customFormat="1" ht="25.5" customHeight="1" x14ac:dyDescent="0.2">
      <c r="A11" s="268"/>
      <c r="B11" s="249"/>
      <c r="C11" s="271"/>
      <c r="D11" s="249"/>
      <c r="E11" s="249"/>
      <c r="F11" s="249"/>
      <c r="G11" s="249"/>
      <c r="H11" s="249"/>
      <c r="I11" s="249"/>
      <c r="J11" s="249"/>
      <c r="K11" s="249"/>
      <c r="L11" s="249"/>
      <c r="M11" s="280"/>
      <c r="N11" s="281"/>
      <c r="O11" s="34">
        <v>10</v>
      </c>
      <c r="P11" s="34">
        <v>20</v>
      </c>
      <c r="Q11" s="33">
        <f t="shared" si="0"/>
        <v>2</v>
      </c>
      <c r="R11" s="249"/>
      <c r="S11" s="249"/>
      <c r="T11" s="249"/>
      <c r="U11" s="249"/>
      <c r="V11" s="249"/>
      <c r="W11" s="249"/>
      <c r="X11" s="33" t="str">
        <f t="shared" si="1"/>
        <v>0</v>
      </c>
      <c r="Y11" s="249"/>
      <c r="Z11" s="249"/>
      <c r="AA11" s="249"/>
      <c r="AB11" s="249"/>
      <c r="AC11" s="249"/>
      <c r="AD11" s="285"/>
    </row>
    <row r="12" spans="1:30" s="32" customFormat="1" ht="25.5" customHeight="1" x14ac:dyDescent="0.2">
      <c r="A12" s="268"/>
      <c r="B12" s="249"/>
      <c r="C12" s="271"/>
      <c r="D12" s="249"/>
      <c r="E12" s="249"/>
      <c r="F12" s="249"/>
      <c r="G12" s="249"/>
      <c r="H12" s="249"/>
      <c r="I12" s="249"/>
      <c r="J12" s="249"/>
      <c r="K12" s="249"/>
      <c r="L12" s="249"/>
      <c r="M12" s="280"/>
      <c r="N12" s="281"/>
      <c r="O12" s="34">
        <v>10</v>
      </c>
      <c r="P12" s="34">
        <v>18</v>
      </c>
      <c r="Q12" s="33">
        <f t="shared" si="0"/>
        <v>1.8</v>
      </c>
      <c r="R12" s="249"/>
      <c r="S12" s="249"/>
      <c r="T12" s="249"/>
      <c r="U12" s="249"/>
      <c r="V12" s="249"/>
      <c r="W12" s="249"/>
      <c r="X12" s="33" t="str">
        <f>IF(V12=0,"0",IFERROR(V12/T12,0))</f>
        <v>0</v>
      </c>
      <c r="Y12" s="249"/>
      <c r="Z12" s="249"/>
      <c r="AA12" s="249"/>
      <c r="AB12" s="249"/>
      <c r="AC12" s="249"/>
      <c r="AD12" s="285"/>
    </row>
    <row r="13" spans="1:30" s="32" customFormat="1" ht="25.5" customHeight="1" x14ac:dyDescent="0.2">
      <c r="A13" s="268"/>
      <c r="B13" s="249"/>
      <c r="C13" s="271"/>
      <c r="D13" s="249"/>
      <c r="E13" s="249"/>
      <c r="F13" s="249"/>
      <c r="G13" s="249"/>
      <c r="H13" s="249"/>
      <c r="I13" s="249"/>
      <c r="J13" s="249"/>
      <c r="K13" s="249"/>
      <c r="L13" s="249"/>
      <c r="M13" s="280"/>
      <c r="N13" s="281"/>
      <c r="O13" s="34">
        <v>10</v>
      </c>
      <c r="P13" s="34">
        <v>15</v>
      </c>
      <c r="Q13" s="33">
        <f t="shared" si="0"/>
        <v>1.5</v>
      </c>
      <c r="R13" s="249"/>
      <c r="S13" s="249"/>
      <c r="T13" s="249"/>
      <c r="U13" s="249"/>
      <c r="V13" s="249"/>
      <c r="W13" s="249"/>
      <c r="X13" s="33" t="str">
        <f t="shared" si="1"/>
        <v>0</v>
      </c>
      <c r="Y13" s="249"/>
      <c r="Z13" s="249"/>
      <c r="AA13" s="249"/>
      <c r="AB13" s="249"/>
      <c r="AC13" s="249"/>
      <c r="AD13" s="285"/>
    </row>
    <row r="14" spans="1:30" s="32" customFormat="1" ht="25.5" customHeight="1" x14ac:dyDescent="0.2">
      <c r="A14" s="268"/>
      <c r="B14" s="249"/>
      <c r="C14" s="271"/>
      <c r="D14" s="249"/>
      <c r="E14" s="249"/>
      <c r="F14" s="249"/>
      <c r="G14" s="249"/>
      <c r="H14" s="249"/>
      <c r="I14" s="249"/>
      <c r="J14" s="249"/>
      <c r="K14" s="249"/>
      <c r="L14" s="249"/>
      <c r="M14" s="280"/>
      <c r="N14" s="281"/>
      <c r="O14" s="34">
        <v>10</v>
      </c>
      <c r="P14" s="34">
        <v>13</v>
      </c>
      <c r="Q14" s="33">
        <f t="shared" si="0"/>
        <v>1.3</v>
      </c>
      <c r="R14" s="249"/>
      <c r="S14" s="249"/>
      <c r="T14" s="249"/>
      <c r="U14" s="249"/>
      <c r="V14" s="249"/>
      <c r="W14" s="249"/>
      <c r="X14" s="33" t="str">
        <f t="shared" si="1"/>
        <v>0</v>
      </c>
      <c r="Y14" s="249"/>
      <c r="Z14" s="249"/>
      <c r="AA14" s="250"/>
      <c r="AB14" s="249"/>
      <c r="AC14" s="249"/>
      <c r="AD14" s="285"/>
    </row>
    <row r="15" spans="1:30" s="32" customFormat="1" ht="25.5" customHeight="1" x14ac:dyDescent="0.2">
      <c r="A15" s="268"/>
      <c r="B15" s="249"/>
      <c r="C15" s="271"/>
      <c r="D15" s="249"/>
      <c r="E15" s="249"/>
      <c r="F15" s="249"/>
      <c r="G15" s="249"/>
      <c r="H15" s="249"/>
      <c r="I15" s="249"/>
      <c r="J15" s="249"/>
      <c r="K15" s="249"/>
      <c r="L15" s="249"/>
      <c r="M15" s="280"/>
      <c r="N15" s="281"/>
      <c r="O15" s="34">
        <v>10</v>
      </c>
      <c r="P15" s="34">
        <v>11</v>
      </c>
      <c r="Q15" s="33">
        <f t="shared" si="0"/>
        <v>1.1000000000000001</v>
      </c>
      <c r="R15" s="249"/>
      <c r="S15" s="249"/>
      <c r="T15" s="250"/>
      <c r="U15" s="249"/>
      <c r="V15" s="250"/>
      <c r="W15" s="249"/>
      <c r="X15" s="33" t="str">
        <f t="shared" si="1"/>
        <v>0</v>
      </c>
      <c r="Y15" s="249"/>
      <c r="Z15" s="249"/>
      <c r="AA15" s="35">
        <v>60</v>
      </c>
      <c r="AB15" s="249"/>
      <c r="AC15" s="249"/>
      <c r="AD15" s="285"/>
    </row>
    <row r="16" spans="1:30" s="32" customFormat="1" ht="25.5" customHeight="1" x14ac:dyDescent="0.2">
      <c r="A16" s="268"/>
      <c r="B16" s="249"/>
      <c r="C16" s="271"/>
      <c r="D16" s="249"/>
      <c r="E16" s="249"/>
      <c r="F16" s="249"/>
      <c r="G16" s="249"/>
      <c r="H16" s="249"/>
      <c r="I16" s="249"/>
      <c r="J16" s="249"/>
      <c r="K16" s="249"/>
      <c r="L16" s="249"/>
      <c r="M16" s="280"/>
      <c r="N16" s="281"/>
      <c r="O16" s="34">
        <v>10</v>
      </c>
      <c r="P16" s="34">
        <v>10</v>
      </c>
      <c r="Q16" s="33">
        <f t="shared" si="0"/>
        <v>1</v>
      </c>
      <c r="R16" s="249"/>
      <c r="S16" s="249"/>
      <c r="T16" s="36">
        <v>500000</v>
      </c>
      <c r="U16" s="249"/>
      <c r="V16" s="36">
        <v>200000</v>
      </c>
      <c r="W16" s="249"/>
      <c r="X16" s="33">
        <f t="shared" si="1"/>
        <v>0.4</v>
      </c>
      <c r="Y16" s="249"/>
      <c r="Z16" s="249"/>
      <c r="AA16" s="35">
        <v>0</v>
      </c>
      <c r="AB16" s="249"/>
      <c r="AC16" s="249"/>
      <c r="AD16" s="285"/>
    </row>
    <row r="17" spans="1:30" s="32" customFormat="1" ht="25.5" customHeight="1" x14ac:dyDescent="0.2">
      <c r="A17" s="268"/>
      <c r="B17" s="249"/>
      <c r="C17" s="271"/>
      <c r="D17" s="249"/>
      <c r="E17" s="249"/>
      <c r="F17" s="249"/>
      <c r="G17" s="249"/>
      <c r="H17" s="249"/>
      <c r="I17" s="249"/>
      <c r="J17" s="249"/>
      <c r="K17" s="249"/>
      <c r="L17" s="249"/>
      <c r="M17" s="280"/>
      <c r="N17" s="281"/>
      <c r="O17" s="34">
        <v>10</v>
      </c>
      <c r="P17" s="34">
        <v>8</v>
      </c>
      <c r="Q17" s="33">
        <f t="shared" si="0"/>
        <v>0.8</v>
      </c>
      <c r="R17" s="249"/>
      <c r="S17" s="249"/>
      <c r="T17" s="36"/>
      <c r="U17" s="249"/>
      <c r="V17" s="36"/>
      <c r="W17" s="249"/>
      <c r="X17" s="33" t="str">
        <f t="shared" si="1"/>
        <v>0</v>
      </c>
      <c r="Y17" s="249"/>
      <c r="Z17" s="249"/>
      <c r="AA17" s="35">
        <v>0</v>
      </c>
      <c r="AB17" s="249"/>
      <c r="AC17" s="249"/>
      <c r="AD17" s="285"/>
    </row>
    <row r="18" spans="1:30" s="32" customFormat="1" ht="25.5" customHeight="1" x14ac:dyDescent="0.2">
      <c r="A18" s="268"/>
      <c r="B18" s="249"/>
      <c r="C18" s="271"/>
      <c r="D18" s="249"/>
      <c r="E18" s="249"/>
      <c r="F18" s="249"/>
      <c r="G18" s="249"/>
      <c r="H18" s="249"/>
      <c r="I18" s="249"/>
      <c r="J18" s="249"/>
      <c r="K18" s="249"/>
      <c r="L18" s="249"/>
      <c r="M18" s="280"/>
      <c r="N18" s="281"/>
      <c r="O18" s="34">
        <v>10</v>
      </c>
      <c r="P18" s="34">
        <v>7</v>
      </c>
      <c r="Q18" s="33">
        <f t="shared" si="0"/>
        <v>0.7</v>
      </c>
      <c r="R18" s="249"/>
      <c r="S18" s="249"/>
      <c r="T18" s="36"/>
      <c r="U18" s="249"/>
      <c r="V18" s="36"/>
      <c r="W18" s="249"/>
      <c r="X18" s="33" t="str">
        <f t="shared" si="1"/>
        <v>0</v>
      </c>
      <c r="Y18" s="249"/>
      <c r="Z18" s="249"/>
      <c r="AA18" s="35">
        <v>0</v>
      </c>
      <c r="AB18" s="249"/>
      <c r="AC18" s="249"/>
      <c r="AD18" s="285"/>
    </row>
    <row r="19" spans="1:30" s="32" customFormat="1" ht="25.5" customHeight="1" x14ac:dyDescent="0.2">
      <c r="A19" s="268"/>
      <c r="B19" s="249"/>
      <c r="C19" s="271"/>
      <c r="D19" s="249"/>
      <c r="E19" s="249"/>
      <c r="F19" s="249"/>
      <c r="G19" s="249"/>
      <c r="H19" s="249"/>
      <c r="I19" s="249"/>
      <c r="J19" s="249"/>
      <c r="K19" s="249"/>
      <c r="L19" s="249"/>
      <c r="M19" s="280"/>
      <c r="N19" s="281"/>
      <c r="O19" s="34">
        <v>10</v>
      </c>
      <c r="P19" s="34">
        <v>5</v>
      </c>
      <c r="Q19" s="33">
        <f t="shared" si="0"/>
        <v>0.5</v>
      </c>
      <c r="R19" s="249"/>
      <c r="S19" s="249"/>
      <c r="T19" s="36"/>
      <c r="U19" s="249"/>
      <c r="V19" s="36"/>
      <c r="W19" s="249"/>
      <c r="X19" s="33" t="str">
        <f t="shared" si="1"/>
        <v>0</v>
      </c>
      <c r="Y19" s="249"/>
      <c r="Z19" s="249"/>
      <c r="AA19" s="35">
        <v>0</v>
      </c>
      <c r="AB19" s="249"/>
      <c r="AC19" s="249"/>
      <c r="AD19" s="285"/>
    </row>
    <row r="20" spans="1:30" s="32" customFormat="1" ht="25.5" customHeight="1" x14ac:dyDescent="0.2">
      <c r="A20" s="268"/>
      <c r="B20" s="249"/>
      <c r="C20" s="271"/>
      <c r="D20" s="249"/>
      <c r="E20" s="249"/>
      <c r="F20" s="249"/>
      <c r="G20" s="249"/>
      <c r="H20" s="249"/>
      <c r="I20" s="249"/>
      <c r="J20" s="249"/>
      <c r="K20" s="249"/>
      <c r="L20" s="249"/>
      <c r="M20" s="280"/>
      <c r="N20" s="281"/>
      <c r="O20" s="34">
        <v>10</v>
      </c>
      <c r="P20" s="34">
        <v>3</v>
      </c>
      <c r="Q20" s="33">
        <f t="shared" si="0"/>
        <v>0.3</v>
      </c>
      <c r="R20" s="249"/>
      <c r="S20" s="249"/>
      <c r="T20" s="36"/>
      <c r="U20" s="249"/>
      <c r="V20" s="36"/>
      <c r="W20" s="249"/>
      <c r="X20" s="33" t="str">
        <f t="shared" si="1"/>
        <v>0</v>
      </c>
      <c r="Y20" s="249"/>
      <c r="Z20" s="249"/>
      <c r="AA20" s="35">
        <v>0</v>
      </c>
      <c r="AB20" s="249"/>
      <c r="AC20" s="249"/>
      <c r="AD20" s="285"/>
    </row>
    <row r="21" spans="1:30" s="32" customFormat="1" ht="25.5" customHeight="1" thickBot="1" x14ac:dyDescent="0.25">
      <c r="A21" s="269"/>
      <c r="B21" s="250"/>
      <c r="C21" s="272"/>
      <c r="D21" s="250"/>
      <c r="E21" s="250"/>
      <c r="F21" s="250"/>
      <c r="G21" s="250"/>
      <c r="H21" s="250"/>
      <c r="I21" s="250"/>
      <c r="J21" s="250"/>
      <c r="K21" s="250"/>
      <c r="L21" s="250"/>
      <c r="M21" s="282"/>
      <c r="N21" s="283"/>
      <c r="O21" s="34">
        <v>10</v>
      </c>
      <c r="P21" s="34">
        <v>0</v>
      </c>
      <c r="Q21" s="33">
        <f t="shared" si="0"/>
        <v>0</v>
      </c>
      <c r="R21" s="250"/>
      <c r="S21" s="250"/>
      <c r="T21" s="36"/>
      <c r="U21" s="250"/>
      <c r="V21" s="36"/>
      <c r="W21" s="250"/>
      <c r="X21" s="33" t="str">
        <f t="shared" si="1"/>
        <v>0</v>
      </c>
      <c r="Y21" s="250"/>
      <c r="Z21" s="250"/>
      <c r="AA21" s="35">
        <v>0</v>
      </c>
      <c r="AB21" s="250"/>
      <c r="AC21" s="250"/>
      <c r="AD21" s="286"/>
    </row>
    <row r="22" spans="1:30" ht="19.5" hidden="1" customHeight="1" thickBot="1" x14ac:dyDescent="0.25">
      <c r="A22" s="53" t="s">
        <v>42</v>
      </c>
      <c r="B22" s="54"/>
      <c r="C22" s="54"/>
      <c r="D22" s="54"/>
      <c r="E22" s="54"/>
      <c r="F22" s="54"/>
      <c r="G22" s="54"/>
      <c r="H22" s="55"/>
      <c r="I22" s="54"/>
      <c r="J22" s="54"/>
      <c r="K22" s="56"/>
      <c r="L22" s="56"/>
      <c r="M22" s="57"/>
      <c r="N22" s="58"/>
      <c r="O22" s="58"/>
      <c r="P22" s="59"/>
      <c r="Q22" s="4" t="str">
        <f>IF(O22=0,"0",IFERROR(P22/O22,0))</f>
        <v>0</v>
      </c>
      <c r="R22" s="54"/>
      <c r="S22" s="54"/>
      <c r="T22" s="60"/>
      <c r="U22" s="61"/>
      <c r="V22" s="60"/>
      <c r="W22" s="62"/>
      <c r="X22" s="4" t="str">
        <f>IF(V22=0,"0",IFERROR(V22/T22,0))</f>
        <v>0</v>
      </c>
      <c r="Y22" s="63"/>
      <c r="Z22" s="62"/>
      <c r="AA22" s="39" t="e">
        <f>#REF!+#REF!</f>
        <v>#REF!</v>
      </c>
      <c r="AB22" s="64"/>
      <c r="AC22" s="62"/>
      <c r="AD22" s="65"/>
    </row>
    <row r="23" spans="1:30" ht="19.5" customHeight="1" thickBot="1" x14ac:dyDescent="0.25">
      <c r="A23" s="66" t="s">
        <v>43</v>
      </c>
      <c r="B23" s="67"/>
      <c r="C23" s="67"/>
      <c r="D23" s="67"/>
      <c r="E23" s="67"/>
      <c r="F23" s="67"/>
      <c r="G23" s="67"/>
      <c r="H23" s="67"/>
      <c r="I23" s="67"/>
      <c r="J23" s="67"/>
      <c r="K23" s="67"/>
      <c r="L23" s="67"/>
      <c r="M23" s="290"/>
      <c r="N23" s="288"/>
      <c r="O23" s="68">
        <f>SUM(O6:O22)</f>
        <v>110</v>
      </c>
      <c r="P23" s="68">
        <f>SUM(P6:P22)</f>
        <v>110</v>
      </c>
      <c r="Q23" s="14">
        <f>IF(O23=0,"0",IFERROR(P23/O23,0))</f>
        <v>1</v>
      </c>
      <c r="R23" s="69"/>
      <c r="S23" s="69"/>
      <c r="T23" s="70">
        <f>SUM(T16:T22)</f>
        <v>500000</v>
      </c>
      <c r="U23" s="71"/>
      <c r="V23" s="70">
        <f>SUM(V6:V22)</f>
        <v>200000</v>
      </c>
      <c r="W23" s="72"/>
      <c r="X23" s="14">
        <f>IF(V23=0,"0",IFERROR(V23/T23,0))</f>
        <v>0.4</v>
      </c>
      <c r="Y23" s="72"/>
      <c r="Z23" s="73"/>
      <c r="AA23" s="74">
        <f>SUM(AA15:AA21)</f>
        <v>60</v>
      </c>
      <c r="AB23" s="287"/>
      <c r="AC23" s="288"/>
      <c r="AD23" s="75"/>
    </row>
    <row r="24" spans="1:30" ht="16.5" customHeight="1" x14ac:dyDescent="0.2">
      <c r="A24" s="5"/>
      <c r="B24" s="6"/>
      <c r="C24" s="6"/>
      <c r="D24" s="6"/>
      <c r="E24" s="6"/>
      <c r="F24" s="7"/>
      <c r="G24" s="7"/>
      <c r="H24" s="5"/>
      <c r="I24" s="6"/>
      <c r="J24" s="6"/>
      <c r="K24" s="8"/>
      <c r="L24" s="8"/>
      <c r="M24" s="8"/>
      <c r="N24" s="6"/>
      <c r="O24" s="9"/>
      <c r="P24" s="9"/>
      <c r="Q24" s="9"/>
      <c r="R24" s="9"/>
      <c r="S24" s="10"/>
      <c r="T24" s="9"/>
      <c r="U24" s="9"/>
      <c r="V24" s="6"/>
      <c r="W24" s="6"/>
      <c r="X24" s="6"/>
      <c r="Y24" s="6"/>
      <c r="Z24" s="11"/>
      <c r="AA24" s="11"/>
      <c r="AB24" s="9"/>
      <c r="AC24" s="9"/>
      <c r="AD24" s="9"/>
    </row>
    <row r="25" spans="1:30" ht="12" customHeight="1" x14ac:dyDescent="0.2">
      <c r="A25" s="11"/>
      <c r="B25" s="11"/>
      <c r="C25" s="11"/>
      <c r="D25" s="11"/>
      <c r="E25" s="12"/>
      <c r="F25" s="12"/>
      <c r="G25" s="12"/>
      <c r="H25" s="13"/>
      <c r="I25" s="11"/>
      <c r="J25" s="11"/>
      <c r="K25" s="11"/>
      <c r="L25" s="11"/>
      <c r="M25" s="11"/>
      <c r="N25" s="11"/>
      <c r="O25" s="11"/>
      <c r="P25" s="11"/>
      <c r="Q25" s="11"/>
      <c r="R25" s="11"/>
      <c r="S25" s="11"/>
      <c r="T25" s="11"/>
      <c r="U25" s="11"/>
      <c r="V25" s="11"/>
      <c r="W25" s="11"/>
      <c r="X25" s="11"/>
      <c r="Y25" s="11"/>
      <c r="Z25" s="11"/>
      <c r="AA25" s="11"/>
      <c r="AB25" s="11"/>
      <c r="AC25" s="11"/>
      <c r="AD25" s="11"/>
    </row>
    <row r="26" spans="1:30" ht="12" customHeight="1" x14ac:dyDescent="0.2">
      <c r="A26" s="11"/>
      <c r="B26" s="11"/>
      <c r="C26" s="11"/>
      <c r="D26" s="11"/>
      <c r="E26" s="12"/>
      <c r="F26" s="12"/>
      <c r="G26" s="12"/>
      <c r="H26" s="13"/>
      <c r="I26" s="11"/>
      <c r="J26" s="11"/>
      <c r="K26" s="11"/>
      <c r="L26" s="11"/>
      <c r="M26" s="11"/>
      <c r="N26" s="11"/>
      <c r="O26" s="11"/>
      <c r="P26" s="11"/>
      <c r="Q26" s="11"/>
      <c r="R26" s="11"/>
      <c r="S26" s="11"/>
      <c r="T26" s="11"/>
      <c r="U26" s="11"/>
      <c r="V26" s="11"/>
      <c r="W26" s="11"/>
      <c r="X26" s="11"/>
      <c r="Y26" s="11"/>
      <c r="Z26" s="11"/>
      <c r="AA26" s="11"/>
      <c r="AB26" s="11"/>
      <c r="AC26" s="11"/>
      <c r="AD26" s="11"/>
    </row>
    <row r="27" spans="1:30" ht="12" customHeight="1" x14ac:dyDescent="0.2">
      <c r="A27" s="11"/>
      <c r="B27" s="11"/>
      <c r="C27" s="11"/>
      <c r="D27" s="11"/>
      <c r="E27" s="12"/>
      <c r="F27" s="12"/>
      <c r="G27" s="12"/>
      <c r="H27" s="13"/>
      <c r="I27" s="11"/>
      <c r="J27" s="11"/>
      <c r="K27" s="11"/>
      <c r="L27" s="11"/>
      <c r="M27" s="11"/>
      <c r="N27" s="11"/>
      <c r="O27" s="11"/>
      <c r="P27" s="11"/>
      <c r="Q27" s="11"/>
      <c r="R27" s="11"/>
      <c r="S27" s="11"/>
      <c r="T27" s="11"/>
      <c r="U27" s="11"/>
      <c r="V27" s="11"/>
      <c r="W27" s="11"/>
      <c r="X27" s="11"/>
      <c r="Y27" s="11"/>
      <c r="Z27" s="11"/>
      <c r="AA27" s="11"/>
      <c r="AB27" s="11"/>
      <c r="AC27" s="11"/>
      <c r="AD27" s="11"/>
    </row>
    <row r="28" spans="1:30" ht="12" customHeight="1" x14ac:dyDescent="0.2">
      <c r="A28" s="11"/>
      <c r="B28" s="11"/>
      <c r="C28" s="11"/>
      <c r="D28" s="11"/>
      <c r="E28" s="12"/>
      <c r="F28" s="12"/>
      <c r="G28" s="12"/>
      <c r="H28" s="13"/>
      <c r="I28" s="11"/>
      <c r="J28" s="11"/>
      <c r="K28" s="11"/>
      <c r="L28" s="11"/>
      <c r="M28" s="11"/>
      <c r="N28" s="11"/>
      <c r="O28" s="11"/>
      <c r="P28" s="11"/>
      <c r="Q28" s="11"/>
      <c r="R28" s="11"/>
      <c r="S28" s="11"/>
      <c r="T28" s="11"/>
      <c r="U28" s="11"/>
      <c r="V28" s="11"/>
      <c r="W28" s="11"/>
      <c r="X28" s="11"/>
      <c r="Y28" s="11"/>
      <c r="Z28" s="11"/>
      <c r="AA28" s="11"/>
      <c r="AB28" s="11"/>
      <c r="AC28" s="11"/>
      <c r="AD28" s="11"/>
    </row>
    <row r="29" spans="1:30" ht="12" customHeight="1" x14ac:dyDescent="0.2">
      <c r="A29" s="11"/>
      <c r="B29" s="11"/>
      <c r="C29" s="11"/>
      <c r="D29" s="11"/>
      <c r="E29" s="12"/>
      <c r="F29" s="12"/>
      <c r="G29" s="12"/>
      <c r="H29" s="13"/>
      <c r="I29" s="11"/>
      <c r="J29" s="11"/>
      <c r="K29" s="11"/>
      <c r="L29" s="11"/>
      <c r="M29" s="11"/>
      <c r="N29" s="11"/>
      <c r="O29" s="11"/>
      <c r="P29" s="11"/>
      <c r="Q29" s="11"/>
      <c r="R29" s="11"/>
      <c r="S29" s="11"/>
      <c r="T29" s="11"/>
      <c r="U29" s="11"/>
      <c r="V29" s="11"/>
      <c r="W29" s="11"/>
      <c r="X29" s="11"/>
      <c r="Y29" s="11"/>
      <c r="Z29" s="11"/>
      <c r="AA29" s="11"/>
      <c r="AB29" s="11"/>
      <c r="AC29" s="11"/>
      <c r="AD29" s="11"/>
    </row>
    <row r="30" spans="1:30" ht="12" customHeight="1" x14ac:dyDescent="0.2">
      <c r="A30" s="11"/>
      <c r="B30" s="11"/>
      <c r="C30" s="11"/>
      <c r="D30" s="11"/>
      <c r="E30" s="12"/>
      <c r="F30" s="12"/>
      <c r="G30" s="12"/>
      <c r="H30" s="13"/>
      <c r="I30" s="11"/>
      <c r="J30" s="11"/>
      <c r="K30" s="11"/>
      <c r="L30" s="11"/>
      <c r="M30" s="11"/>
      <c r="N30" s="11"/>
      <c r="O30" s="11"/>
      <c r="P30" s="11"/>
      <c r="Q30" s="11"/>
      <c r="R30" s="11"/>
      <c r="S30" s="11"/>
      <c r="T30" s="11"/>
      <c r="U30" s="11"/>
      <c r="V30" s="11"/>
      <c r="W30" s="11"/>
      <c r="X30" s="11"/>
      <c r="Y30" s="11"/>
      <c r="Z30" s="11"/>
      <c r="AA30" s="11"/>
      <c r="AB30" s="11"/>
      <c r="AC30" s="11"/>
      <c r="AD30" s="11"/>
    </row>
    <row r="31" spans="1:30" ht="12" customHeight="1" x14ac:dyDescent="0.2">
      <c r="A31" s="11"/>
      <c r="B31" s="11"/>
      <c r="C31" s="11"/>
      <c r="D31" s="11"/>
      <c r="E31" s="12"/>
      <c r="F31" s="12"/>
      <c r="G31" s="12"/>
      <c r="H31" s="13"/>
      <c r="I31" s="11"/>
      <c r="J31" s="11"/>
      <c r="K31" s="11"/>
      <c r="L31" s="11"/>
      <c r="M31" s="11"/>
      <c r="N31" s="11"/>
      <c r="O31" s="11"/>
      <c r="P31" s="11"/>
      <c r="Q31" s="11"/>
      <c r="R31" s="11"/>
      <c r="S31" s="11"/>
      <c r="T31" s="11"/>
      <c r="U31" s="11"/>
      <c r="V31" s="11"/>
      <c r="W31" s="11"/>
      <c r="X31" s="11"/>
      <c r="Y31" s="11"/>
      <c r="Z31" s="11"/>
      <c r="AA31" s="11"/>
      <c r="AB31" s="11"/>
      <c r="AC31" s="11"/>
      <c r="AD31" s="11"/>
    </row>
    <row r="32" spans="1:30" ht="12" customHeight="1" x14ac:dyDescent="0.2">
      <c r="A32" s="11"/>
      <c r="B32" s="11"/>
      <c r="C32" s="11"/>
      <c r="D32" s="11"/>
      <c r="E32" s="12"/>
      <c r="F32" s="12"/>
      <c r="G32" s="12"/>
      <c r="H32" s="13"/>
      <c r="I32" s="11"/>
      <c r="J32" s="11"/>
      <c r="K32" s="11"/>
      <c r="L32" s="11"/>
      <c r="M32" s="11"/>
      <c r="N32" s="11"/>
      <c r="O32" s="11"/>
      <c r="P32" s="11"/>
      <c r="Q32" s="11"/>
      <c r="R32" s="11"/>
      <c r="S32" s="11"/>
      <c r="T32" s="11"/>
      <c r="U32" s="11"/>
      <c r="V32" s="11"/>
      <c r="W32" s="11"/>
      <c r="X32" s="11"/>
      <c r="Y32" s="11"/>
      <c r="Z32" s="11"/>
      <c r="AA32" s="11"/>
      <c r="AB32" s="11"/>
      <c r="AC32" s="11"/>
      <c r="AD32" s="11"/>
    </row>
    <row r="33" spans="1:30" ht="12" customHeight="1" x14ac:dyDescent="0.2">
      <c r="A33" s="11"/>
      <c r="B33" s="11"/>
      <c r="C33" s="11"/>
      <c r="D33" s="11"/>
      <c r="E33" s="12"/>
      <c r="F33" s="12"/>
      <c r="G33" s="12"/>
      <c r="H33" s="13"/>
      <c r="I33" s="11"/>
      <c r="J33" s="11"/>
      <c r="K33" s="11"/>
      <c r="L33" s="11"/>
      <c r="M33" s="11"/>
      <c r="N33" s="11"/>
      <c r="O33" s="11"/>
      <c r="P33" s="11"/>
      <c r="Q33" s="11"/>
      <c r="R33" s="11"/>
      <c r="S33" s="11"/>
      <c r="T33" s="11"/>
      <c r="U33" s="11"/>
      <c r="V33" s="11"/>
      <c r="W33" s="11"/>
      <c r="X33" s="11"/>
      <c r="Y33" s="11"/>
      <c r="Z33" s="11"/>
      <c r="AA33" s="11"/>
      <c r="AB33" s="11"/>
      <c r="AC33" s="11"/>
      <c r="AD33" s="11"/>
    </row>
    <row r="34" spans="1:30" ht="12" customHeight="1" x14ac:dyDescent="0.2">
      <c r="A34" s="11"/>
      <c r="B34" s="11"/>
      <c r="C34" s="11"/>
      <c r="D34" s="11"/>
      <c r="E34" s="12"/>
      <c r="F34" s="12"/>
      <c r="G34" s="12"/>
      <c r="H34" s="13"/>
      <c r="I34" s="11"/>
      <c r="J34" s="11"/>
      <c r="K34" s="11"/>
      <c r="L34" s="11"/>
      <c r="M34" s="11"/>
      <c r="N34" s="11"/>
      <c r="O34" s="11"/>
      <c r="P34" s="11"/>
      <c r="Q34" s="11"/>
      <c r="R34" s="11"/>
      <c r="S34" s="11"/>
      <c r="T34" s="11"/>
      <c r="U34" s="11"/>
      <c r="V34" s="11"/>
      <c r="W34" s="11"/>
      <c r="X34" s="11"/>
      <c r="Y34" s="11"/>
      <c r="Z34" s="11"/>
      <c r="AA34" s="11"/>
      <c r="AB34" s="11"/>
      <c r="AC34" s="11"/>
      <c r="AD34" s="11"/>
    </row>
    <row r="35" spans="1:30" ht="12" customHeight="1" x14ac:dyDescent="0.2">
      <c r="A35" s="11"/>
      <c r="B35" s="11"/>
      <c r="C35" s="11"/>
      <c r="D35" s="11"/>
      <c r="E35" s="12"/>
      <c r="F35" s="12"/>
      <c r="G35" s="12"/>
      <c r="H35" s="13"/>
      <c r="I35" s="11"/>
      <c r="J35" s="11"/>
      <c r="K35" s="11"/>
      <c r="L35" s="11"/>
      <c r="M35" s="11"/>
      <c r="N35" s="11"/>
      <c r="O35" s="11"/>
      <c r="P35" s="11"/>
      <c r="Q35" s="11"/>
      <c r="R35" s="11"/>
      <c r="S35" s="11"/>
      <c r="T35" s="11"/>
      <c r="U35" s="11"/>
      <c r="V35" s="11"/>
      <c r="W35" s="11"/>
      <c r="X35" s="11"/>
      <c r="Y35" s="11"/>
      <c r="Z35" s="11"/>
      <c r="AA35" s="11"/>
      <c r="AB35" s="11"/>
      <c r="AC35" s="11"/>
      <c r="AD35" s="11"/>
    </row>
    <row r="36" spans="1:30" ht="12" customHeight="1" x14ac:dyDescent="0.2">
      <c r="A36" s="11"/>
      <c r="B36" s="11"/>
      <c r="C36" s="11"/>
      <c r="D36" s="11"/>
      <c r="E36" s="12"/>
      <c r="F36" s="12"/>
      <c r="G36" s="12"/>
      <c r="H36" s="13"/>
      <c r="I36" s="11"/>
      <c r="J36" s="11"/>
      <c r="K36" s="11"/>
      <c r="L36" s="11"/>
      <c r="M36" s="11"/>
      <c r="N36" s="11"/>
      <c r="O36" s="11"/>
      <c r="P36" s="11"/>
      <c r="Q36" s="11"/>
      <c r="R36" s="11"/>
      <c r="S36" s="11"/>
      <c r="T36" s="11"/>
      <c r="U36" s="11"/>
      <c r="V36" s="11"/>
      <c r="W36" s="11"/>
      <c r="X36" s="11"/>
      <c r="Y36" s="11"/>
      <c r="Z36" s="11"/>
      <c r="AA36" s="11"/>
      <c r="AB36" s="11"/>
      <c r="AC36" s="11"/>
      <c r="AD36" s="11"/>
    </row>
    <row r="37" spans="1:30" ht="12" customHeight="1" x14ac:dyDescent="0.2">
      <c r="A37" s="11"/>
      <c r="B37" s="11"/>
      <c r="C37" s="11"/>
      <c r="D37" s="11"/>
      <c r="E37" s="12"/>
      <c r="F37" s="12"/>
      <c r="G37" s="12"/>
      <c r="H37" s="13"/>
      <c r="I37" s="11"/>
      <c r="J37" s="11"/>
      <c r="K37" s="11"/>
      <c r="L37" s="11"/>
      <c r="M37" s="11"/>
      <c r="N37" s="11"/>
      <c r="O37" s="11"/>
      <c r="P37" s="11"/>
      <c r="Q37" s="11"/>
      <c r="R37" s="11"/>
      <c r="S37" s="11"/>
      <c r="T37" s="11"/>
      <c r="U37" s="11"/>
      <c r="V37" s="11"/>
      <c r="W37" s="11"/>
      <c r="X37" s="11"/>
      <c r="Y37" s="11"/>
      <c r="Z37" s="11"/>
      <c r="AA37" s="11"/>
      <c r="AB37" s="11"/>
      <c r="AC37" s="11"/>
      <c r="AD37" s="11"/>
    </row>
    <row r="38" spans="1:30" ht="12" customHeight="1" x14ac:dyDescent="0.2">
      <c r="A38" s="11"/>
      <c r="B38" s="11"/>
      <c r="C38" s="11"/>
      <c r="D38" s="11"/>
      <c r="E38" s="12"/>
      <c r="F38" s="12"/>
      <c r="G38" s="12"/>
      <c r="H38" s="13"/>
      <c r="I38" s="11"/>
      <c r="J38" s="11"/>
      <c r="K38" s="11"/>
      <c r="L38" s="11"/>
      <c r="M38" s="11"/>
      <c r="N38" s="11"/>
      <c r="O38" s="11"/>
      <c r="P38" s="11"/>
      <c r="Q38" s="11"/>
      <c r="R38" s="11"/>
      <c r="S38" s="11"/>
      <c r="T38" s="11"/>
      <c r="U38" s="11"/>
      <c r="V38" s="11"/>
      <c r="W38" s="11"/>
      <c r="X38" s="11"/>
      <c r="Y38" s="11"/>
      <c r="Z38" s="11"/>
      <c r="AA38" s="11"/>
      <c r="AB38" s="11"/>
      <c r="AC38" s="11"/>
      <c r="AD38" s="11"/>
    </row>
    <row r="39" spans="1:30" ht="12" customHeight="1" x14ac:dyDescent="0.2">
      <c r="A39" s="11"/>
      <c r="B39" s="11"/>
      <c r="C39" s="11"/>
      <c r="D39" s="11"/>
      <c r="E39" s="12"/>
      <c r="F39" s="12"/>
      <c r="G39" s="12"/>
      <c r="H39" s="13"/>
      <c r="I39" s="11"/>
      <c r="J39" s="11"/>
      <c r="K39" s="11"/>
      <c r="L39" s="11"/>
      <c r="M39" s="11"/>
      <c r="N39" s="11"/>
      <c r="O39" s="11"/>
      <c r="P39" s="11"/>
      <c r="Q39" s="11"/>
      <c r="R39" s="11"/>
      <c r="S39" s="11"/>
      <c r="T39" s="11"/>
      <c r="U39" s="11"/>
      <c r="V39" s="11"/>
      <c r="W39" s="11"/>
      <c r="X39" s="11"/>
      <c r="Y39" s="11"/>
      <c r="Z39" s="11"/>
      <c r="AA39" s="11"/>
      <c r="AB39" s="11"/>
      <c r="AC39" s="11"/>
      <c r="AD39" s="11"/>
    </row>
    <row r="40" spans="1:30" ht="12" customHeight="1" x14ac:dyDescent="0.2">
      <c r="A40" s="11"/>
      <c r="B40" s="11"/>
      <c r="C40" s="11"/>
      <c r="D40" s="11"/>
      <c r="E40" s="12"/>
      <c r="F40" s="12"/>
      <c r="G40" s="12"/>
      <c r="H40" s="13"/>
      <c r="I40" s="11"/>
      <c r="J40" s="11"/>
      <c r="K40" s="11"/>
      <c r="L40" s="11"/>
      <c r="M40" s="11"/>
      <c r="N40" s="11"/>
      <c r="O40" s="11"/>
      <c r="P40" s="11"/>
      <c r="Q40" s="11"/>
      <c r="R40" s="11"/>
      <c r="S40" s="11"/>
      <c r="T40" s="11"/>
      <c r="U40" s="11"/>
      <c r="V40" s="11"/>
      <c r="W40" s="11"/>
      <c r="X40" s="11"/>
      <c r="Y40" s="11"/>
      <c r="Z40" s="11"/>
      <c r="AA40" s="11"/>
      <c r="AB40" s="11"/>
      <c r="AC40" s="11"/>
      <c r="AD40" s="11"/>
    </row>
    <row r="41" spans="1:30" ht="12" customHeight="1" x14ac:dyDescent="0.2">
      <c r="A41" s="11"/>
      <c r="B41" s="11"/>
      <c r="C41" s="11"/>
      <c r="D41" s="11"/>
      <c r="E41" s="12"/>
      <c r="F41" s="12"/>
      <c r="G41" s="12"/>
      <c r="H41" s="13"/>
      <c r="I41" s="11"/>
      <c r="J41" s="11"/>
      <c r="K41" s="11"/>
      <c r="L41" s="11"/>
      <c r="M41" s="11"/>
      <c r="N41" s="11"/>
      <c r="O41" s="11"/>
      <c r="P41" s="11"/>
      <c r="Q41" s="11"/>
      <c r="R41" s="11"/>
      <c r="S41" s="11"/>
      <c r="T41" s="11"/>
      <c r="U41" s="11"/>
      <c r="V41" s="11"/>
      <c r="W41" s="11"/>
      <c r="X41" s="11"/>
      <c r="Y41" s="11"/>
      <c r="Z41" s="11"/>
      <c r="AA41" s="11"/>
      <c r="AB41" s="11"/>
      <c r="AC41" s="11"/>
      <c r="AD41" s="11"/>
    </row>
    <row r="42" spans="1:30" ht="12" customHeight="1" x14ac:dyDescent="0.2">
      <c r="A42" s="11"/>
      <c r="B42" s="11"/>
      <c r="C42" s="11"/>
      <c r="D42" s="11"/>
      <c r="E42" s="12"/>
      <c r="F42" s="12"/>
      <c r="G42" s="12"/>
      <c r="H42" s="13"/>
      <c r="I42" s="11"/>
      <c r="J42" s="11"/>
      <c r="K42" s="11"/>
      <c r="L42" s="11"/>
      <c r="M42" s="11"/>
      <c r="N42" s="11"/>
      <c r="O42" s="11"/>
      <c r="P42" s="11"/>
      <c r="Q42" s="11"/>
      <c r="R42" s="11"/>
      <c r="S42" s="11"/>
      <c r="T42" s="11"/>
      <c r="U42" s="11"/>
      <c r="V42" s="11"/>
      <c r="W42" s="11"/>
      <c r="X42" s="11"/>
      <c r="Y42" s="11"/>
      <c r="Z42" s="11"/>
      <c r="AA42" s="11"/>
      <c r="AB42" s="11"/>
      <c r="AC42" s="11"/>
      <c r="AD42" s="11"/>
    </row>
    <row r="43" spans="1:30" ht="12" customHeight="1" x14ac:dyDescent="0.2">
      <c r="A43" s="11"/>
      <c r="B43" s="11"/>
      <c r="C43" s="11"/>
      <c r="D43" s="11"/>
      <c r="E43" s="12"/>
      <c r="F43" s="12"/>
      <c r="G43" s="12"/>
      <c r="H43" s="13"/>
      <c r="I43" s="11"/>
      <c r="J43" s="11"/>
      <c r="K43" s="11"/>
      <c r="L43" s="11"/>
      <c r="M43" s="11"/>
      <c r="N43" s="11"/>
      <c r="O43" s="11"/>
      <c r="P43" s="11"/>
      <c r="Q43" s="11"/>
      <c r="R43" s="11"/>
      <c r="S43" s="11"/>
      <c r="T43" s="11"/>
      <c r="U43" s="11"/>
      <c r="V43" s="11"/>
      <c r="W43" s="11"/>
      <c r="X43" s="11"/>
      <c r="Y43" s="11"/>
      <c r="Z43" s="11"/>
      <c r="AA43" s="11"/>
      <c r="AB43" s="11"/>
      <c r="AC43" s="11"/>
      <c r="AD43" s="11"/>
    </row>
    <row r="44" spans="1:30" ht="12" customHeight="1" x14ac:dyDescent="0.2">
      <c r="A44" s="11"/>
      <c r="B44" s="11"/>
      <c r="C44" s="11"/>
      <c r="D44" s="11"/>
      <c r="E44" s="12"/>
      <c r="F44" s="12"/>
      <c r="G44" s="12"/>
      <c r="H44" s="13"/>
      <c r="I44" s="11"/>
      <c r="J44" s="11"/>
      <c r="K44" s="11"/>
      <c r="L44" s="11"/>
      <c r="M44" s="11"/>
      <c r="N44" s="11"/>
      <c r="O44" s="11"/>
      <c r="P44" s="11"/>
      <c r="Q44" s="11"/>
      <c r="R44" s="11"/>
      <c r="S44" s="11"/>
      <c r="T44" s="11"/>
      <c r="U44" s="11"/>
      <c r="V44" s="11"/>
      <c r="W44" s="11"/>
      <c r="X44" s="11"/>
      <c r="Y44" s="11"/>
      <c r="Z44" s="11"/>
      <c r="AA44" s="11"/>
      <c r="AB44" s="11"/>
      <c r="AC44" s="11"/>
      <c r="AD44" s="11"/>
    </row>
    <row r="45" spans="1:30" ht="12" customHeight="1" x14ac:dyDescent="0.2">
      <c r="A45" s="11"/>
      <c r="B45" s="11"/>
      <c r="C45" s="11"/>
      <c r="D45" s="11"/>
      <c r="E45" s="12"/>
      <c r="F45" s="12"/>
      <c r="G45" s="12"/>
      <c r="H45" s="13"/>
      <c r="I45" s="11"/>
      <c r="J45" s="11"/>
      <c r="K45" s="11"/>
      <c r="L45" s="11"/>
      <c r="M45" s="11"/>
      <c r="N45" s="11"/>
      <c r="O45" s="11"/>
      <c r="P45" s="11"/>
      <c r="Q45" s="11"/>
      <c r="R45" s="11"/>
      <c r="S45" s="11"/>
      <c r="T45" s="11"/>
      <c r="U45" s="11"/>
      <c r="V45" s="11"/>
      <c r="W45" s="11"/>
      <c r="X45" s="11"/>
      <c r="Y45" s="11"/>
      <c r="Z45" s="11"/>
      <c r="AA45" s="11"/>
      <c r="AB45" s="11"/>
      <c r="AC45" s="11"/>
      <c r="AD45" s="11"/>
    </row>
    <row r="46" spans="1:30" ht="12" customHeight="1" x14ac:dyDescent="0.2">
      <c r="A46" s="11"/>
      <c r="B46" s="11"/>
      <c r="C46" s="11"/>
      <c r="D46" s="11"/>
      <c r="E46" s="12"/>
      <c r="F46" s="12"/>
      <c r="G46" s="12"/>
      <c r="H46" s="13"/>
      <c r="I46" s="11"/>
      <c r="J46" s="11"/>
      <c r="K46" s="11"/>
      <c r="L46" s="11"/>
      <c r="M46" s="11"/>
      <c r="N46" s="11"/>
      <c r="O46" s="11"/>
      <c r="P46" s="11"/>
      <c r="Q46" s="11"/>
      <c r="R46" s="11"/>
      <c r="S46" s="11"/>
      <c r="T46" s="11"/>
      <c r="U46" s="11"/>
      <c r="V46" s="11"/>
      <c r="W46" s="11"/>
      <c r="X46" s="11"/>
      <c r="Y46" s="11"/>
      <c r="Z46" s="11"/>
      <c r="AA46" s="11"/>
      <c r="AB46" s="11"/>
      <c r="AC46" s="11"/>
      <c r="AD46" s="11"/>
    </row>
    <row r="47" spans="1:30" ht="12" customHeight="1" x14ac:dyDescent="0.2">
      <c r="A47" s="11"/>
      <c r="B47" s="11"/>
      <c r="C47" s="11"/>
      <c r="D47" s="11"/>
      <c r="E47" s="12"/>
      <c r="F47" s="12"/>
      <c r="G47" s="12"/>
      <c r="H47" s="13"/>
      <c r="I47" s="11"/>
      <c r="J47" s="11"/>
      <c r="K47" s="11"/>
      <c r="L47" s="11"/>
      <c r="M47" s="11"/>
      <c r="N47" s="11"/>
      <c r="O47" s="11"/>
      <c r="P47" s="11"/>
      <c r="Q47" s="11"/>
      <c r="R47" s="11"/>
      <c r="S47" s="11"/>
      <c r="T47" s="11"/>
      <c r="U47" s="11"/>
      <c r="V47" s="11"/>
      <c r="W47" s="11"/>
      <c r="X47" s="11"/>
      <c r="Y47" s="11"/>
      <c r="Z47" s="11"/>
      <c r="AA47" s="11"/>
      <c r="AB47" s="11"/>
      <c r="AC47" s="11"/>
      <c r="AD47" s="11"/>
    </row>
    <row r="48" spans="1:30" ht="12" customHeight="1" x14ac:dyDescent="0.2">
      <c r="A48" s="11"/>
      <c r="B48" s="11"/>
      <c r="C48" s="11"/>
      <c r="D48" s="11"/>
      <c r="E48" s="12"/>
      <c r="F48" s="12"/>
      <c r="G48" s="12"/>
      <c r="H48" s="13"/>
      <c r="I48" s="11"/>
      <c r="J48" s="11"/>
      <c r="K48" s="11"/>
      <c r="L48" s="11"/>
      <c r="M48" s="11"/>
      <c r="N48" s="11"/>
      <c r="O48" s="11"/>
      <c r="P48" s="11"/>
      <c r="Q48" s="11"/>
      <c r="R48" s="11"/>
      <c r="S48" s="11"/>
      <c r="T48" s="11"/>
      <c r="U48" s="11"/>
      <c r="V48" s="11"/>
      <c r="W48" s="11"/>
      <c r="X48" s="11"/>
      <c r="Y48" s="11"/>
      <c r="Z48" s="11"/>
      <c r="AA48" s="11"/>
      <c r="AB48" s="11"/>
      <c r="AC48" s="11"/>
      <c r="AD48" s="11"/>
    </row>
    <row r="49" spans="1:30" ht="12" customHeight="1" x14ac:dyDescent="0.2">
      <c r="A49" s="11"/>
      <c r="B49" s="11"/>
      <c r="C49" s="11"/>
      <c r="D49" s="11"/>
      <c r="E49" s="12"/>
      <c r="F49" s="12"/>
      <c r="G49" s="12"/>
      <c r="H49" s="13"/>
      <c r="I49" s="11"/>
      <c r="J49" s="11"/>
      <c r="K49" s="11"/>
      <c r="L49" s="11"/>
      <c r="M49" s="11"/>
      <c r="N49" s="11"/>
      <c r="O49" s="11"/>
      <c r="P49" s="11"/>
      <c r="Q49" s="11"/>
      <c r="R49" s="11"/>
      <c r="S49" s="11"/>
      <c r="T49" s="11"/>
      <c r="U49" s="11"/>
      <c r="V49" s="11"/>
      <c r="W49" s="11"/>
      <c r="X49" s="11"/>
      <c r="Y49" s="11"/>
      <c r="Z49" s="11"/>
      <c r="AA49" s="11"/>
      <c r="AB49" s="11"/>
      <c r="AC49" s="11"/>
      <c r="AD49" s="11"/>
    </row>
    <row r="50" spans="1:30" ht="12" customHeight="1" x14ac:dyDescent="0.2">
      <c r="A50" s="11"/>
      <c r="B50" s="11"/>
      <c r="C50" s="11"/>
      <c r="D50" s="11"/>
      <c r="E50" s="12"/>
      <c r="F50" s="12"/>
      <c r="G50" s="12"/>
      <c r="H50" s="13"/>
      <c r="I50" s="11"/>
      <c r="J50" s="11"/>
      <c r="K50" s="11"/>
      <c r="L50" s="11"/>
      <c r="M50" s="11"/>
      <c r="N50" s="11"/>
      <c r="O50" s="11"/>
      <c r="P50" s="11"/>
      <c r="Q50" s="11"/>
      <c r="R50" s="11"/>
      <c r="S50" s="11"/>
      <c r="T50" s="11"/>
      <c r="U50" s="11"/>
      <c r="V50" s="11"/>
      <c r="W50" s="11"/>
      <c r="X50" s="11"/>
      <c r="Y50" s="11"/>
      <c r="Z50" s="11"/>
      <c r="AA50" s="11"/>
      <c r="AB50" s="11"/>
      <c r="AC50" s="11"/>
      <c r="AD50" s="11"/>
    </row>
    <row r="51" spans="1:30" ht="12" customHeight="1" x14ac:dyDescent="0.2">
      <c r="A51" s="11"/>
      <c r="B51" s="11"/>
      <c r="C51" s="11"/>
      <c r="D51" s="11"/>
      <c r="E51" s="12"/>
      <c r="F51" s="12"/>
      <c r="G51" s="12"/>
      <c r="H51" s="13"/>
      <c r="I51" s="11"/>
      <c r="J51" s="11"/>
      <c r="K51" s="11"/>
      <c r="L51" s="11"/>
      <c r="M51" s="11"/>
      <c r="N51" s="11"/>
      <c r="O51" s="11"/>
      <c r="P51" s="11"/>
      <c r="Q51" s="11"/>
      <c r="R51" s="11"/>
      <c r="S51" s="11"/>
      <c r="T51" s="11"/>
      <c r="U51" s="11"/>
      <c r="V51" s="11"/>
      <c r="W51" s="11"/>
      <c r="X51" s="11"/>
      <c r="Y51" s="11"/>
      <c r="Z51" s="11"/>
      <c r="AA51" s="11"/>
      <c r="AB51" s="11"/>
      <c r="AC51" s="11"/>
      <c r="AD51" s="11"/>
    </row>
    <row r="52" spans="1:30" ht="12" customHeight="1" x14ac:dyDescent="0.2">
      <c r="A52" s="11"/>
      <c r="B52" s="11"/>
      <c r="C52" s="11"/>
      <c r="D52" s="11"/>
      <c r="E52" s="12"/>
      <c r="F52" s="12"/>
      <c r="G52" s="12"/>
      <c r="H52" s="13"/>
      <c r="I52" s="11"/>
      <c r="J52" s="11"/>
      <c r="K52" s="11"/>
      <c r="L52" s="11"/>
      <c r="M52" s="11"/>
      <c r="N52" s="11"/>
      <c r="O52" s="11"/>
      <c r="P52" s="11"/>
      <c r="Q52" s="11"/>
      <c r="R52" s="11"/>
      <c r="S52" s="11"/>
      <c r="T52" s="11"/>
      <c r="U52" s="11"/>
      <c r="V52" s="11"/>
      <c r="W52" s="11"/>
      <c r="X52" s="11"/>
      <c r="Y52" s="11"/>
      <c r="Z52" s="11"/>
      <c r="AA52" s="11"/>
      <c r="AB52" s="11"/>
      <c r="AC52" s="11"/>
      <c r="AD52" s="11"/>
    </row>
    <row r="53" spans="1:30" ht="12" customHeight="1" x14ac:dyDescent="0.2">
      <c r="A53" s="11"/>
      <c r="B53" s="11"/>
      <c r="C53" s="11"/>
      <c r="D53" s="11"/>
      <c r="E53" s="12"/>
      <c r="F53" s="12"/>
      <c r="G53" s="12"/>
      <c r="H53" s="13"/>
      <c r="I53" s="11"/>
      <c r="J53" s="11"/>
      <c r="K53" s="11"/>
      <c r="L53" s="11"/>
      <c r="M53" s="11"/>
      <c r="N53" s="11"/>
      <c r="O53" s="11"/>
      <c r="P53" s="11"/>
      <c r="Q53" s="11"/>
      <c r="R53" s="11"/>
      <c r="S53" s="11"/>
      <c r="T53" s="11"/>
      <c r="U53" s="11"/>
      <c r="V53" s="11"/>
      <c r="W53" s="11"/>
      <c r="X53" s="11"/>
      <c r="Y53" s="11"/>
      <c r="Z53" s="11"/>
      <c r="AA53" s="11"/>
      <c r="AB53" s="11"/>
      <c r="AC53" s="11"/>
      <c r="AD53" s="11"/>
    </row>
    <row r="54" spans="1:30" ht="12" customHeight="1" x14ac:dyDescent="0.2">
      <c r="A54" s="11"/>
      <c r="B54" s="11"/>
      <c r="C54" s="11"/>
      <c r="D54" s="11"/>
      <c r="E54" s="12"/>
      <c r="F54" s="12"/>
      <c r="G54" s="12"/>
      <c r="H54" s="13"/>
      <c r="I54" s="11"/>
      <c r="J54" s="11"/>
      <c r="K54" s="11"/>
      <c r="L54" s="11"/>
      <c r="M54" s="11"/>
      <c r="N54" s="11"/>
      <c r="O54" s="11"/>
      <c r="P54" s="11"/>
      <c r="Q54" s="11"/>
      <c r="R54" s="11"/>
      <c r="S54" s="11"/>
      <c r="T54" s="11"/>
      <c r="U54" s="11"/>
      <c r="V54" s="11"/>
      <c r="W54" s="11"/>
      <c r="X54" s="11"/>
      <c r="Y54" s="11"/>
      <c r="Z54" s="11"/>
      <c r="AA54" s="11"/>
      <c r="AB54" s="11"/>
      <c r="AC54" s="11"/>
      <c r="AD54" s="11"/>
    </row>
    <row r="55" spans="1:30" ht="12" customHeight="1" x14ac:dyDescent="0.2">
      <c r="A55" s="11"/>
      <c r="B55" s="11"/>
      <c r="C55" s="11"/>
      <c r="D55" s="11"/>
      <c r="E55" s="12"/>
      <c r="F55" s="12"/>
      <c r="G55" s="12"/>
      <c r="H55" s="13"/>
      <c r="I55" s="11"/>
      <c r="J55" s="11"/>
      <c r="K55" s="11"/>
      <c r="L55" s="11"/>
      <c r="M55" s="11"/>
      <c r="N55" s="11"/>
      <c r="O55" s="11"/>
      <c r="P55" s="11"/>
      <c r="Q55" s="11"/>
      <c r="R55" s="11"/>
      <c r="S55" s="11"/>
      <c r="T55" s="11"/>
      <c r="U55" s="11"/>
      <c r="V55" s="11"/>
      <c r="W55" s="11"/>
      <c r="X55" s="11"/>
      <c r="Y55" s="11"/>
      <c r="Z55" s="11"/>
      <c r="AA55" s="11"/>
      <c r="AB55" s="11"/>
      <c r="AC55" s="11"/>
      <c r="AD55" s="11"/>
    </row>
    <row r="56" spans="1:30" ht="12" customHeight="1" x14ac:dyDescent="0.2">
      <c r="A56" s="11"/>
      <c r="B56" s="11"/>
      <c r="C56" s="11"/>
      <c r="D56" s="11"/>
      <c r="E56" s="12"/>
      <c r="F56" s="12"/>
      <c r="G56" s="12"/>
      <c r="H56" s="13"/>
      <c r="I56" s="11"/>
      <c r="J56" s="11"/>
      <c r="K56" s="11"/>
      <c r="L56" s="11"/>
      <c r="M56" s="11"/>
      <c r="N56" s="11"/>
      <c r="O56" s="11"/>
      <c r="P56" s="11"/>
      <c r="Q56" s="11"/>
      <c r="R56" s="11"/>
      <c r="S56" s="11"/>
      <c r="T56" s="11"/>
      <c r="U56" s="11"/>
      <c r="V56" s="11"/>
      <c r="W56" s="11"/>
      <c r="X56" s="11"/>
      <c r="Y56" s="11"/>
      <c r="Z56" s="11"/>
      <c r="AA56" s="11"/>
      <c r="AB56" s="11"/>
      <c r="AC56" s="11"/>
      <c r="AD56" s="11"/>
    </row>
    <row r="57" spans="1:30" ht="12" customHeight="1" x14ac:dyDescent="0.2">
      <c r="A57" s="11"/>
      <c r="B57" s="11"/>
      <c r="C57" s="11"/>
      <c r="D57" s="11"/>
      <c r="E57" s="12"/>
      <c r="F57" s="12"/>
      <c r="G57" s="12"/>
      <c r="H57" s="13"/>
      <c r="I57" s="11"/>
      <c r="J57" s="11"/>
      <c r="K57" s="11"/>
      <c r="L57" s="11"/>
      <c r="M57" s="11"/>
      <c r="N57" s="11"/>
      <c r="O57" s="11"/>
      <c r="P57" s="11"/>
      <c r="Q57" s="11"/>
      <c r="R57" s="11"/>
      <c r="S57" s="11"/>
      <c r="T57" s="11"/>
      <c r="U57" s="11"/>
      <c r="V57" s="11"/>
      <c r="W57" s="11"/>
      <c r="X57" s="11"/>
      <c r="Y57" s="11"/>
      <c r="Z57" s="11"/>
      <c r="AA57" s="11"/>
      <c r="AB57" s="11"/>
      <c r="AC57" s="11"/>
      <c r="AD57" s="11"/>
    </row>
    <row r="58" spans="1:30" ht="12" customHeight="1" x14ac:dyDescent="0.2">
      <c r="A58" s="11"/>
      <c r="B58" s="11"/>
      <c r="C58" s="11"/>
      <c r="D58" s="11"/>
      <c r="E58" s="12"/>
      <c r="F58" s="12"/>
      <c r="G58" s="12"/>
      <c r="H58" s="13"/>
      <c r="I58" s="11"/>
      <c r="J58" s="11"/>
      <c r="K58" s="11"/>
      <c r="L58" s="11"/>
      <c r="M58" s="11"/>
      <c r="N58" s="11"/>
      <c r="O58" s="11"/>
      <c r="P58" s="11"/>
      <c r="Q58" s="11"/>
      <c r="R58" s="11"/>
      <c r="S58" s="11"/>
      <c r="T58" s="11"/>
      <c r="U58" s="11"/>
      <c r="V58" s="11"/>
      <c r="W58" s="11"/>
      <c r="X58" s="11"/>
      <c r="Y58" s="11"/>
      <c r="Z58" s="11"/>
      <c r="AA58" s="11"/>
      <c r="AB58" s="11"/>
      <c r="AC58" s="11"/>
      <c r="AD58" s="11"/>
    </row>
    <row r="59" spans="1:30" ht="12" customHeight="1" x14ac:dyDescent="0.2">
      <c r="A59" s="11"/>
      <c r="B59" s="11"/>
      <c r="C59" s="11"/>
      <c r="D59" s="11"/>
      <c r="E59" s="12"/>
      <c r="F59" s="12"/>
      <c r="G59" s="12"/>
      <c r="H59" s="13"/>
      <c r="I59" s="11"/>
      <c r="J59" s="11"/>
      <c r="K59" s="11"/>
      <c r="L59" s="11"/>
      <c r="M59" s="11"/>
      <c r="N59" s="11"/>
      <c r="O59" s="11"/>
      <c r="P59" s="11"/>
      <c r="Q59" s="11"/>
      <c r="R59" s="11"/>
      <c r="S59" s="11"/>
      <c r="T59" s="11"/>
      <c r="U59" s="11"/>
      <c r="V59" s="11"/>
      <c r="W59" s="11"/>
      <c r="X59" s="11"/>
      <c r="Y59" s="11"/>
      <c r="Z59" s="11"/>
      <c r="AA59" s="11"/>
      <c r="AB59" s="11"/>
      <c r="AC59" s="11"/>
      <c r="AD59" s="11"/>
    </row>
    <row r="60" spans="1:30" ht="12" customHeight="1" x14ac:dyDescent="0.2">
      <c r="A60" s="11"/>
      <c r="B60" s="11"/>
      <c r="C60" s="11"/>
      <c r="D60" s="11"/>
      <c r="E60" s="12"/>
      <c r="F60" s="12"/>
      <c r="G60" s="12"/>
      <c r="H60" s="13"/>
      <c r="I60" s="11"/>
      <c r="J60" s="11"/>
      <c r="K60" s="11"/>
      <c r="L60" s="11"/>
      <c r="M60" s="11"/>
      <c r="N60" s="11"/>
      <c r="O60" s="11"/>
      <c r="P60" s="11"/>
      <c r="Q60" s="11"/>
      <c r="R60" s="11"/>
      <c r="S60" s="11"/>
      <c r="T60" s="11"/>
      <c r="U60" s="11"/>
      <c r="V60" s="11"/>
      <c r="W60" s="11"/>
      <c r="X60" s="11"/>
      <c r="Y60" s="11"/>
      <c r="Z60" s="11"/>
      <c r="AA60" s="11"/>
      <c r="AB60" s="11"/>
      <c r="AC60" s="11"/>
      <c r="AD60" s="11"/>
    </row>
    <row r="61" spans="1:30" ht="12" customHeight="1" x14ac:dyDescent="0.2">
      <c r="A61" s="11"/>
      <c r="B61" s="11"/>
      <c r="C61" s="11"/>
      <c r="D61" s="11"/>
      <c r="E61" s="12"/>
      <c r="F61" s="12"/>
      <c r="G61" s="12"/>
      <c r="H61" s="13"/>
      <c r="I61" s="11"/>
      <c r="J61" s="11"/>
      <c r="K61" s="11"/>
      <c r="L61" s="11"/>
      <c r="M61" s="11"/>
      <c r="N61" s="11"/>
      <c r="O61" s="11"/>
      <c r="P61" s="11"/>
      <c r="Q61" s="11"/>
      <c r="R61" s="11"/>
      <c r="S61" s="11"/>
      <c r="T61" s="11"/>
      <c r="U61" s="11"/>
      <c r="V61" s="11"/>
      <c r="W61" s="11"/>
      <c r="X61" s="11"/>
      <c r="Y61" s="11"/>
      <c r="Z61" s="11"/>
      <c r="AA61" s="11"/>
      <c r="AB61" s="11"/>
      <c r="AC61" s="11"/>
      <c r="AD61" s="11"/>
    </row>
    <row r="62" spans="1:30" ht="12" customHeight="1" x14ac:dyDescent="0.2">
      <c r="A62" s="11"/>
      <c r="B62" s="11"/>
      <c r="C62" s="11"/>
      <c r="D62" s="11"/>
      <c r="E62" s="12"/>
      <c r="F62" s="12"/>
      <c r="G62" s="12"/>
      <c r="H62" s="13"/>
      <c r="I62" s="11"/>
      <c r="J62" s="11"/>
      <c r="K62" s="11"/>
      <c r="L62" s="11"/>
      <c r="M62" s="11"/>
      <c r="N62" s="11"/>
      <c r="O62" s="11"/>
      <c r="P62" s="11"/>
      <c r="Q62" s="11"/>
      <c r="R62" s="11"/>
      <c r="S62" s="11"/>
      <c r="T62" s="11"/>
      <c r="U62" s="11"/>
      <c r="V62" s="11"/>
      <c r="W62" s="11"/>
      <c r="X62" s="11"/>
      <c r="Y62" s="11"/>
      <c r="Z62" s="11"/>
      <c r="AA62" s="11"/>
      <c r="AB62" s="11"/>
      <c r="AC62" s="11"/>
      <c r="AD62" s="11"/>
    </row>
    <row r="63" spans="1:30" ht="12" customHeight="1" x14ac:dyDescent="0.2">
      <c r="A63" s="11"/>
      <c r="B63" s="11"/>
      <c r="C63" s="11"/>
      <c r="D63" s="11"/>
      <c r="E63" s="12"/>
      <c r="F63" s="12"/>
      <c r="G63" s="12"/>
      <c r="H63" s="13"/>
      <c r="I63" s="11"/>
      <c r="J63" s="11"/>
      <c r="K63" s="11"/>
      <c r="L63" s="11"/>
      <c r="M63" s="11"/>
      <c r="N63" s="11"/>
      <c r="O63" s="11"/>
      <c r="P63" s="11"/>
      <c r="Q63" s="11"/>
      <c r="R63" s="11"/>
      <c r="S63" s="11"/>
      <c r="T63" s="11"/>
      <c r="U63" s="11"/>
      <c r="V63" s="11"/>
      <c r="W63" s="11"/>
      <c r="X63" s="11"/>
      <c r="Y63" s="11"/>
      <c r="Z63" s="11"/>
      <c r="AA63" s="11"/>
      <c r="AB63" s="11"/>
      <c r="AC63" s="11"/>
      <c r="AD63" s="11"/>
    </row>
    <row r="64" spans="1:30" ht="12" customHeight="1" x14ac:dyDescent="0.2">
      <c r="A64" s="11"/>
      <c r="B64" s="11"/>
      <c r="C64" s="11"/>
      <c r="D64" s="11"/>
      <c r="E64" s="12"/>
      <c r="F64" s="12"/>
      <c r="G64" s="12"/>
      <c r="H64" s="13"/>
      <c r="I64" s="11"/>
      <c r="J64" s="11"/>
      <c r="K64" s="11"/>
      <c r="L64" s="11"/>
      <c r="M64" s="11"/>
      <c r="N64" s="11"/>
      <c r="O64" s="11"/>
      <c r="P64" s="11"/>
      <c r="Q64" s="11"/>
      <c r="R64" s="11"/>
      <c r="S64" s="11"/>
      <c r="T64" s="11"/>
      <c r="U64" s="11"/>
      <c r="V64" s="11"/>
      <c r="W64" s="11"/>
      <c r="X64" s="11"/>
      <c r="Y64" s="11"/>
      <c r="Z64" s="11"/>
      <c r="AA64" s="11"/>
      <c r="AB64" s="11"/>
      <c r="AC64" s="11"/>
      <c r="AD64" s="11"/>
    </row>
    <row r="65" spans="1:30" ht="12" customHeight="1" x14ac:dyDescent="0.2">
      <c r="A65" s="11"/>
      <c r="B65" s="11"/>
      <c r="C65" s="11"/>
      <c r="D65" s="11"/>
      <c r="E65" s="12"/>
      <c r="F65" s="12"/>
      <c r="G65" s="12"/>
      <c r="H65" s="13"/>
      <c r="I65" s="11"/>
      <c r="J65" s="11"/>
      <c r="K65" s="11"/>
      <c r="L65" s="11"/>
      <c r="M65" s="11"/>
      <c r="N65" s="11"/>
      <c r="O65" s="11"/>
      <c r="P65" s="11"/>
      <c r="Q65" s="11"/>
      <c r="R65" s="11"/>
      <c r="S65" s="11"/>
      <c r="T65" s="11"/>
      <c r="U65" s="11"/>
      <c r="V65" s="11"/>
      <c r="W65" s="11"/>
      <c r="X65" s="11"/>
      <c r="Y65" s="11"/>
      <c r="Z65" s="11"/>
      <c r="AA65" s="11"/>
      <c r="AB65" s="11"/>
      <c r="AC65" s="11"/>
      <c r="AD65" s="11"/>
    </row>
    <row r="66" spans="1:30" ht="12" customHeight="1" x14ac:dyDescent="0.2">
      <c r="A66" s="11"/>
      <c r="B66" s="11"/>
      <c r="C66" s="11"/>
      <c r="D66" s="11"/>
      <c r="E66" s="12"/>
      <c r="F66" s="12"/>
      <c r="G66" s="12"/>
      <c r="H66" s="13"/>
      <c r="I66" s="11"/>
      <c r="J66" s="11"/>
      <c r="K66" s="11"/>
      <c r="L66" s="11"/>
      <c r="M66" s="11"/>
      <c r="N66" s="11"/>
      <c r="O66" s="11"/>
      <c r="P66" s="11"/>
      <c r="Q66" s="11"/>
      <c r="R66" s="11"/>
      <c r="S66" s="11"/>
      <c r="T66" s="11"/>
      <c r="U66" s="11"/>
      <c r="V66" s="11"/>
      <c r="W66" s="11"/>
      <c r="X66" s="11"/>
      <c r="Y66" s="11"/>
      <c r="Z66" s="11"/>
      <c r="AA66" s="11"/>
      <c r="AB66" s="11"/>
      <c r="AC66" s="11"/>
      <c r="AD66" s="11"/>
    </row>
    <row r="67" spans="1:30" ht="12" customHeight="1" x14ac:dyDescent="0.2">
      <c r="A67" s="11"/>
      <c r="B67" s="11"/>
      <c r="C67" s="11"/>
      <c r="D67" s="11"/>
      <c r="E67" s="12"/>
      <c r="F67" s="12"/>
      <c r="G67" s="12"/>
      <c r="H67" s="13"/>
      <c r="I67" s="11"/>
      <c r="J67" s="11"/>
      <c r="K67" s="11"/>
      <c r="L67" s="11"/>
      <c r="M67" s="11"/>
      <c r="N67" s="11"/>
      <c r="O67" s="11"/>
      <c r="P67" s="11"/>
      <c r="Q67" s="11"/>
      <c r="R67" s="11"/>
      <c r="S67" s="11"/>
      <c r="T67" s="11"/>
      <c r="U67" s="11"/>
      <c r="V67" s="11"/>
      <c r="W67" s="11"/>
      <c r="X67" s="11"/>
      <c r="Y67" s="11"/>
      <c r="Z67" s="11"/>
      <c r="AA67" s="11"/>
      <c r="AB67" s="11"/>
      <c r="AC67" s="11"/>
      <c r="AD67" s="11"/>
    </row>
    <row r="68" spans="1:30" ht="12" customHeight="1" x14ac:dyDescent="0.2">
      <c r="A68" s="11"/>
      <c r="B68" s="11"/>
      <c r="C68" s="11"/>
      <c r="D68" s="11"/>
      <c r="E68" s="12"/>
      <c r="F68" s="12"/>
      <c r="G68" s="12"/>
      <c r="H68" s="13"/>
      <c r="I68" s="11"/>
      <c r="J68" s="11"/>
      <c r="K68" s="11"/>
      <c r="L68" s="11"/>
      <c r="M68" s="11"/>
      <c r="N68" s="11"/>
      <c r="O68" s="11"/>
      <c r="P68" s="11"/>
      <c r="Q68" s="11"/>
      <c r="R68" s="11"/>
      <c r="S68" s="11"/>
      <c r="T68" s="11"/>
      <c r="U68" s="11"/>
      <c r="V68" s="11"/>
      <c r="W68" s="11"/>
      <c r="X68" s="11"/>
      <c r="Y68" s="11"/>
      <c r="Z68" s="11"/>
      <c r="AA68" s="11"/>
      <c r="AB68" s="11"/>
      <c r="AC68" s="11"/>
      <c r="AD68" s="11"/>
    </row>
    <row r="69" spans="1:30" ht="12" customHeight="1" x14ac:dyDescent="0.2">
      <c r="A69" s="11"/>
      <c r="B69" s="11"/>
      <c r="C69" s="11"/>
      <c r="D69" s="11"/>
      <c r="E69" s="12"/>
      <c r="F69" s="12"/>
      <c r="G69" s="12"/>
      <c r="H69" s="13"/>
      <c r="I69" s="11"/>
      <c r="J69" s="11"/>
      <c r="K69" s="11"/>
      <c r="L69" s="11"/>
      <c r="M69" s="11"/>
      <c r="N69" s="11"/>
      <c r="O69" s="11"/>
      <c r="P69" s="11"/>
      <c r="Q69" s="11"/>
      <c r="R69" s="11"/>
      <c r="S69" s="11"/>
      <c r="T69" s="11"/>
      <c r="U69" s="11"/>
      <c r="V69" s="11"/>
      <c r="W69" s="11"/>
      <c r="X69" s="11"/>
      <c r="Y69" s="11"/>
      <c r="Z69" s="11"/>
      <c r="AA69" s="11"/>
      <c r="AB69" s="11"/>
      <c r="AC69" s="11"/>
      <c r="AD69" s="11"/>
    </row>
    <row r="70" spans="1:30" ht="12" customHeight="1" x14ac:dyDescent="0.2">
      <c r="A70" s="11"/>
      <c r="B70" s="11"/>
      <c r="C70" s="11"/>
      <c r="D70" s="11"/>
      <c r="E70" s="12"/>
      <c r="F70" s="12"/>
      <c r="G70" s="12"/>
      <c r="H70" s="13"/>
      <c r="I70" s="11"/>
      <c r="J70" s="11"/>
      <c r="K70" s="11"/>
      <c r="L70" s="11"/>
      <c r="M70" s="11"/>
      <c r="N70" s="11"/>
      <c r="O70" s="11"/>
      <c r="P70" s="11"/>
      <c r="Q70" s="11"/>
      <c r="R70" s="11"/>
      <c r="S70" s="11"/>
      <c r="T70" s="11"/>
      <c r="U70" s="11"/>
      <c r="V70" s="11"/>
      <c r="W70" s="11"/>
      <c r="X70" s="11"/>
      <c r="Y70" s="11"/>
      <c r="Z70" s="11"/>
      <c r="AA70" s="11"/>
      <c r="AB70" s="11"/>
      <c r="AC70" s="11"/>
      <c r="AD70" s="11"/>
    </row>
    <row r="71" spans="1:30" ht="12" customHeight="1" x14ac:dyDescent="0.2">
      <c r="A71" s="11"/>
      <c r="B71" s="11"/>
      <c r="C71" s="11"/>
      <c r="D71" s="11"/>
      <c r="E71" s="12"/>
      <c r="F71" s="12"/>
      <c r="G71" s="12"/>
      <c r="H71" s="13"/>
      <c r="I71" s="11"/>
      <c r="J71" s="11"/>
      <c r="K71" s="11"/>
      <c r="L71" s="11"/>
      <c r="M71" s="11"/>
      <c r="N71" s="11"/>
      <c r="O71" s="11"/>
      <c r="P71" s="11"/>
      <c r="Q71" s="11"/>
      <c r="R71" s="11"/>
      <c r="S71" s="11"/>
      <c r="T71" s="11"/>
      <c r="U71" s="11"/>
      <c r="V71" s="11"/>
      <c r="W71" s="11"/>
      <c r="X71" s="11"/>
      <c r="Y71" s="11"/>
      <c r="Z71" s="11"/>
      <c r="AA71" s="11"/>
      <c r="AB71" s="11"/>
      <c r="AC71" s="11"/>
      <c r="AD71" s="11"/>
    </row>
    <row r="72" spans="1:30" ht="12" customHeight="1" x14ac:dyDescent="0.2">
      <c r="A72" s="11"/>
      <c r="B72" s="11"/>
      <c r="C72" s="11"/>
      <c r="D72" s="11"/>
      <c r="E72" s="12"/>
      <c r="F72" s="12"/>
      <c r="G72" s="12"/>
      <c r="H72" s="13"/>
      <c r="I72" s="11"/>
      <c r="J72" s="11"/>
      <c r="K72" s="11"/>
      <c r="L72" s="11"/>
      <c r="M72" s="11"/>
      <c r="N72" s="11"/>
      <c r="O72" s="11"/>
      <c r="P72" s="11"/>
      <c r="Q72" s="11"/>
      <c r="R72" s="11"/>
      <c r="S72" s="11"/>
      <c r="T72" s="11"/>
      <c r="U72" s="11"/>
      <c r="V72" s="11"/>
      <c r="W72" s="11"/>
      <c r="X72" s="11"/>
      <c r="Y72" s="11"/>
      <c r="Z72" s="11"/>
      <c r="AA72" s="11"/>
      <c r="AB72" s="11"/>
      <c r="AC72" s="11"/>
      <c r="AD72" s="11"/>
    </row>
    <row r="73" spans="1:30" ht="12" customHeight="1" x14ac:dyDescent="0.2">
      <c r="A73" s="11"/>
      <c r="B73" s="11"/>
      <c r="C73" s="11"/>
      <c r="D73" s="11"/>
      <c r="E73" s="12"/>
      <c r="F73" s="12"/>
      <c r="G73" s="12"/>
      <c r="H73" s="13"/>
      <c r="I73" s="11"/>
      <c r="J73" s="11"/>
      <c r="K73" s="11"/>
      <c r="L73" s="11"/>
      <c r="M73" s="11"/>
      <c r="N73" s="11"/>
      <c r="O73" s="11"/>
      <c r="P73" s="11"/>
      <c r="Q73" s="11"/>
      <c r="R73" s="11"/>
      <c r="S73" s="11"/>
      <c r="T73" s="11"/>
      <c r="U73" s="11"/>
      <c r="V73" s="11"/>
      <c r="W73" s="11"/>
      <c r="X73" s="11"/>
      <c r="Y73" s="11"/>
      <c r="Z73" s="11"/>
      <c r="AA73" s="11"/>
      <c r="AB73" s="11"/>
      <c r="AC73" s="11"/>
      <c r="AD73" s="11"/>
    </row>
    <row r="74" spans="1:30" ht="12" customHeight="1" x14ac:dyDescent="0.2">
      <c r="A74" s="11"/>
      <c r="B74" s="11"/>
      <c r="C74" s="11"/>
      <c r="D74" s="11"/>
      <c r="E74" s="12"/>
      <c r="F74" s="12"/>
      <c r="G74" s="12"/>
      <c r="H74" s="13"/>
      <c r="I74" s="11"/>
      <c r="J74" s="11"/>
      <c r="K74" s="11"/>
      <c r="L74" s="11"/>
      <c r="M74" s="11"/>
      <c r="N74" s="11"/>
      <c r="O74" s="11"/>
      <c r="P74" s="11"/>
      <c r="Q74" s="11"/>
      <c r="R74" s="11"/>
      <c r="S74" s="11"/>
      <c r="T74" s="11"/>
      <c r="U74" s="11"/>
      <c r="V74" s="11"/>
      <c r="W74" s="11"/>
      <c r="X74" s="11"/>
      <c r="Y74" s="11"/>
      <c r="Z74" s="11"/>
      <c r="AA74" s="11"/>
      <c r="AB74" s="11"/>
      <c r="AC74" s="11"/>
      <c r="AD74" s="11"/>
    </row>
    <row r="75" spans="1:30" ht="12" customHeight="1" x14ac:dyDescent="0.2">
      <c r="A75" s="11"/>
      <c r="B75" s="11"/>
      <c r="C75" s="11"/>
      <c r="D75" s="11"/>
      <c r="E75" s="12"/>
      <c r="F75" s="12"/>
      <c r="G75" s="12"/>
      <c r="H75" s="13"/>
      <c r="I75" s="11"/>
      <c r="J75" s="11"/>
      <c r="K75" s="11"/>
      <c r="L75" s="11"/>
      <c r="M75" s="11"/>
      <c r="N75" s="11"/>
      <c r="O75" s="11"/>
      <c r="P75" s="11"/>
      <c r="Q75" s="11"/>
      <c r="R75" s="11"/>
      <c r="S75" s="11"/>
      <c r="T75" s="11"/>
      <c r="U75" s="11"/>
      <c r="V75" s="11"/>
      <c r="W75" s="11"/>
      <c r="X75" s="11"/>
      <c r="Y75" s="11"/>
      <c r="Z75" s="11"/>
      <c r="AA75" s="11"/>
      <c r="AB75" s="11"/>
      <c r="AC75" s="11"/>
      <c r="AD75" s="11"/>
    </row>
    <row r="76" spans="1:30" ht="12" customHeight="1" x14ac:dyDescent="0.2">
      <c r="A76" s="11"/>
      <c r="B76" s="11"/>
      <c r="C76" s="11"/>
      <c r="D76" s="11"/>
      <c r="E76" s="12"/>
      <c r="F76" s="12"/>
      <c r="G76" s="12"/>
      <c r="H76" s="13"/>
      <c r="I76" s="11"/>
      <c r="J76" s="11"/>
      <c r="K76" s="11"/>
      <c r="L76" s="11"/>
      <c r="M76" s="11"/>
      <c r="N76" s="11"/>
      <c r="O76" s="11"/>
      <c r="P76" s="11"/>
      <c r="Q76" s="11"/>
      <c r="R76" s="11"/>
      <c r="S76" s="11"/>
      <c r="T76" s="11"/>
      <c r="U76" s="11"/>
      <c r="V76" s="11"/>
      <c r="W76" s="11"/>
      <c r="X76" s="11"/>
      <c r="Y76" s="11"/>
      <c r="Z76" s="11"/>
      <c r="AA76" s="11"/>
      <c r="AB76" s="11"/>
      <c r="AC76" s="11"/>
      <c r="AD76" s="11"/>
    </row>
    <row r="77" spans="1:30" ht="12" customHeight="1" x14ac:dyDescent="0.2">
      <c r="A77" s="11"/>
      <c r="B77" s="11"/>
      <c r="C77" s="11"/>
      <c r="D77" s="11"/>
      <c r="E77" s="12"/>
      <c r="F77" s="12"/>
      <c r="G77" s="12"/>
      <c r="H77" s="13"/>
      <c r="I77" s="11"/>
      <c r="J77" s="11"/>
      <c r="K77" s="11"/>
      <c r="L77" s="11"/>
      <c r="M77" s="11"/>
      <c r="N77" s="11"/>
      <c r="O77" s="11"/>
      <c r="P77" s="11"/>
      <c r="Q77" s="11"/>
      <c r="R77" s="11"/>
      <c r="S77" s="11"/>
      <c r="T77" s="11"/>
      <c r="U77" s="11"/>
      <c r="V77" s="11"/>
      <c r="W77" s="11"/>
      <c r="X77" s="11"/>
      <c r="Y77" s="11"/>
      <c r="Z77" s="11"/>
      <c r="AA77" s="11"/>
      <c r="AB77" s="11"/>
      <c r="AC77" s="11"/>
      <c r="AD77" s="11"/>
    </row>
    <row r="78" spans="1:30" ht="12" customHeight="1" x14ac:dyDescent="0.2">
      <c r="A78" s="11"/>
      <c r="B78" s="11"/>
      <c r="C78" s="11"/>
      <c r="D78" s="11"/>
      <c r="E78" s="12"/>
      <c r="F78" s="12"/>
      <c r="G78" s="12"/>
      <c r="H78" s="13"/>
      <c r="I78" s="11"/>
      <c r="J78" s="11"/>
      <c r="K78" s="11"/>
      <c r="L78" s="11"/>
      <c r="M78" s="11"/>
      <c r="N78" s="11"/>
      <c r="O78" s="11"/>
      <c r="P78" s="11"/>
      <c r="Q78" s="11"/>
      <c r="R78" s="11"/>
      <c r="S78" s="11"/>
      <c r="T78" s="11"/>
      <c r="U78" s="11"/>
      <c r="V78" s="11"/>
      <c r="W78" s="11"/>
      <c r="X78" s="11"/>
      <c r="Y78" s="11"/>
      <c r="Z78" s="11"/>
      <c r="AA78" s="11"/>
      <c r="AB78" s="11"/>
      <c r="AC78" s="11"/>
      <c r="AD78" s="11"/>
    </row>
    <row r="79" spans="1:30" ht="12" customHeight="1" x14ac:dyDescent="0.2">
      <c r="A79" s="11"/>
      <c r="B79" s="11"/>
      <c r="C79" s="11"/>
      <c r="D79" s="11"/>
      <c r="E79" s="12"/>
      <c r="F79" s="12"/>
      <c r="G79" s="12"/>
      <c r="H79" s="13"/>
      <c r="I79" s="11"/>
      <c r="J79" s="11"/>
      <c r="K79" s="11"/>
      <c r="L79" s="11"/>
      <c r="M79" s="11"/>
      <c r="N79" s="11"/>
      <c r="O79" s="11"/>
      <c r="P79" s="11"/>
      <c r="Q79" s="11"/>
      <c r="R79" s="11"/>
      <c r="S79" s="11"/>
      <c r="T79" s="11"/>
      <c r="U79" s="11"/>
      <c r="V79" s="11"/>
      <c r="W79" s="11"/>
      <c r="X79" s="11"/>
      <c r="Y79" s="11"/>
      <c r="Z79" s="11"/>
      <c r="AA79" s="11"/>
      <c r="AB79" s="11"/>
      <c r="AC79" s="11"/>
      <c r="AD79" s="11"/>
    </row>
    <row r="80" spans="1:30" ht="12" customHeight="1" x14ac:dyDescent="0.2">
      <c r="A80" s="11"/>
      <c r="B80" s="11"/>
      <c r="C80" s="11"/>
      <c r="D80" s="11"/>
      <c r="E80" s="12"/>
      <c r="F80" s="12"/>
      <c r="G80" s="12"/>
      <c r="H80" s="13"/>
      <c r="I80" s="11"/>
      <c r="J80" s="11"/>
      <c r="K80" s="11"/>
      <c r="L80" s="11"/>
      <c r="M80" s="11"/>
      <c r="N80" s="11"/>
      <c r="O80" s="11"/>
      <c r="P80" s="11"/>
      <c r="Q80" s="11"/>
      <c r="R80" s="11"/>
      <c r="S80" s="11"/>
      <c r="T80" s="11"/>
      <c r="U80" s="11"/>
      <c r="V80" s="11"/>
      <c r="W80" s="11"/>
      <c r="X80" s="11"/>
      <c r="Y80" s="11"/>
      <c r="Z80" s="11"/>
      <c r="AA80" s="11"/>
      <c r="AB80" s="11"/>
      <c r="AC80" s="11"/>
      <c r="AD80" s="11"/>
    </row>
    <row r="81" spans="1:30" ht="12" customHeight="1" x14ac:dyDescent="0.2">
      <c r="A81" s="11"/>
      <c r="B81" s="11"/>
      <c r="C81" s="11"/>
      <c r="D81" s="11"/>
      <c r="E81" s="12"/>
      <c r="F81" s="12"/>
      <c r="G81" s="12"/>
      <c r="H81" s="13"/>
      <c r="I81" s="11"/>
      <c r="J81" s="11"/>
      <c r="K81" s="11"/>
      <c r="L81" s="11"/>
      <c r="M81" s="11"/>
      <c r="N81" s="11"/>
      <c r="O81" s="11"/>
      <c r="P81" s="11"/>
      <c r="Q81" s="11"/>
      <c r="R81" s="11"/>
      <c r="S81" s="11"/>
      <c r="T81" s="11"/>
      <c r="U81" s="11"/>
      <c r="V81" s="11"/>
      <c r="W81" s="11"/>
      <c r="X81" s="11"/>
      <c r="Y81" s="11"/>
      <c r="Z81" s="11"/>
      <c r="AA81" s="11"/>
      <c r="AB81" s="11"/>
      <c r="AC81" s="11"/>
      <c r="AD81" s="11"/>
    </row>
    <row r="82" spans="1:30" ht="12" customHeight="1" x14ac:dyDescent="0.2">
      <c r="A82" s="11"/>
      <c r="B82" s="11"/>
      <c r="C82" s="11"/>
      <c r="D82" s="11"/>
      <c r="E82" s="12"/>
      <c r="F82" s="12"/>
      <c r="G82" s="12"/>
      <c r="H82" s="13"/>
      <c r="I82" s="11"/>
      <c r="J82" s="11"/>
      <c r="K82" s="11"/>
      <c r="L82" s="11"/>
      <c r="M82" s="11"/>
      <c r="N82" s="11"/>
      <c r="O82" s="11"/>
      <c r="P82" s="11"/>
      <c r="Q82" s="11"/>
      <c r="R82" s="11"/>
      <c r="S82" s="11"/>
      <c r="T82" s="11"/>
      <c r="U82" s="11"/>
      <c r="V82" s="11"/>
      <c r="W82" s="11"/>
      <c r="X82" s="11"/>
      <c r="Y82" s="11"/>
      <c r="Z82" s="11"/>
      <c r="AA82" s="11"/>
      <c r="AB82" s="11"/>
      <c r="AC82" s="11"/>
      <c r="AD82" s="11"/>
    </row>
    <row r="83" spans="1:30" ht="12" customHeight="1" x14ac:dyDescent="0.2">
      <c r="A83" s="11"/>
      <c r="B83" s="11"/>
      <c r="C83" s="11"/>
      <c r="D83" s="11"/>
      <c r="E83" s="12"/>
      <c r="F83" s="12"/>
      <c r="G83" s="12"/>
      <c r="H83" s="13"/>
      <c r="I83" s="11"/>
      <c r="J83" s="11"/>
      <c r="K83" s="11"/>
      <c r="L83" s="11"/>
      <c r="M83" s="11"/>
      <c r="N83" s="11"/>
      <c r="O83" s="11"/>
      <c r="P83" s="11"/>
      <c r="Q83" s="11"/>
      <c r="R83" s="11"/>
      <c r="S83" s="11"/>
      <c r="T83" s="11"/>
      <c r="U83" s="11"/>
      <c r="V83" s="11"/>
      <c r="W83" s="11"/>
      <c r="X83" s="11"/>
      <c r="Y83" s="11"/>
      <c r="Z83" s="11"/>
      <c r="AA83" s="11"/>
      <c r="AB83" s="11"/>
      <c r="AC83" s="11"/>
      <c r="AD83" s="11"/>
    </row>
    <row r="84" spans="1:30" ht="12" customHeight="1" x14ac:dyDescent="0.2">
      <c r="A84" s="11"/>
      <c r="B84" s="11"/>
      <c r="C84" s="11"/>
      <c r="D84" s="11"/>
      <c r="E84" s="12"/>
      <c r="F84" s="12"/>
      <c r="G84" s="12"/>
      <c r="H84" s="13"/>
      <c r="I84" s="11"/>
      <c r="J84" s="11"/>
      <c r="K84" s="11"/>
      <c r="L84" s="11"/>
      <c r="M84" s="11"/>
      <c r="N84" s="11"/>
      <c r="O84" s="11"/>
      <c r="P84" s="11"/>
      <c r="Q84" s="11"/>
      <c r="R84" s="11"/>
      <c r="S84" s="11"/>
      <c r="T84" s="11"/>
      <c r="U84" s="11"/>
      <c r="V84" s="11"/>
      <c r="W84" s="11"/>
      <c r="X84" s="11"/>
      <c r="Y84" s="11"/>
      <c r="Z84" s="11"/>
      <c r="AA84" s="11"/>
      <c r="AB84" s="11"/>
      <c r="AC84" s="11"/>
      <c r="AD84" s="11"/>
    </row>
    <row r="85" spans="1:30" ht="12" customHeight="1" x14ac:dyDescent="0.2">
      <c r="A85" s="11"/>
      <c r="B85" s="11"/>
      <c r="C85" s="11"/>
      <c r="D85" s="11"/>
      <c r="E85" s="12"/>
      <c r="F85" s="12"/>
      <c r="G85" s="12"/>
      <c r="H85" s="13"/>
      <c r="I85" s="11"/>
      <c r="J85" s="11"/>
      <c r="K85" s="11"/>
      <c r="L85" s="11"/>
      <c r="M85" s="11"/>
      <c r="N85" s="11"/>
      <c r="O85" s="11"/>
      <c r="P85" s="11"/>
      <c r="Q85" s="11"/>
      <c r="R85" s="11"/>
      <c r="S85" s="11"/>
      <c r="T85" s="11"/>
      <c r="U85" s="11"/>
      <c r="V85" s="11"/>
      <c r="W85" s="11"/>
      <c r="X85" s="11"/>
      <c r="Y85" s="11"/>
      <c r="Z85" s="11"/>
      <c r="AA85" s="11"/>
      <c r="AB85" s="11"/>
      <c r="AC85" s="11"/>
      <c r="AD85" s="11"/>
    </row>
    <row r="86" spans="1:30" ht="12" customHeight="1" x14ac:dyDescent="0.2">
      <c r="A86" s="11"/>
      <c r="B86" s="11"/>
      <c r="C86" s="11"/>
      <c r="D86" s="11"/>
      <c r="E86" s="12"/>
      <c r="F86" s="12"/>
      <c r="G86" s="12"/>
      <c r="H86" s="13"/>
      <c r="I86" s="11"/>
      <c r="J86" s="11"/>
      <c r="K86" s="11"/>
      <c r="L86" s="11"/>
      <c r="M86" s="11"/>
      <c r="N86" s="11"/>
      <c r="O86" s="11"/>
      <c r="P86" s="11"/>
      <c r="Q86" s="11"/>
      <c r="R86" s="11"/>
      <c r="S86" s="11"/>
      <c r="T86" s="11"/>
      <c r="U86" s="11"/>
      <c r="V86" s="11"/>
      <c r="W86" s="11"/>
      <c r="X86" s="11"/>
      <c r="Y86" s="11"/>
      <c r="Z86" s="11"/>
      <c r="AA86" s="11"/>
      <c r="AB86" s="11"/>
      <c r="AC86" s="11"/>
      <c r="AD86" s="11"/>
    </row>
    <row r="87" spans="1:30" ht="12" customHeight="1" x14ac:dyDescent="0.2">
      <c r="A87" s="11"/>
      <c r="B87" s="11"/>
      <c r="C87" s="11"/>
      <c r="D87" s="11"/>
      <c r="E87" s="12"/>
      <c r="F87" s="12"/>
      <c r="G87" s="12"/>
      <c r="H87" s="13"/>
      <c r="I87" s="11"/>
      <c r="J87" s="11"/>
      <c r="K87" s="11"/>
      <c r="L87" s="11"/>
      <c r="M87" s="11"/>
      <c r="N87" s="11"/>
      <c r="O87" s="11"/>
      <c r="P87" s="11"/>
      <c r="Q87" s="11"/>
      <c r="R87" s="11"/>
      <c r="S87" s="11"/>
      <c r="T87" s="11"/>
      <c r="U87" s="11"/>
      <c r="V87" s="11"/>
      <c r="W87" s="11"/>
      <c r="X87" s="11"/>
      <c r="Y87" s="11"/>
      <c r="Z87" s="11"/>
      <c r="AA87" s="11"/>
      <c r="AB87" s="11"/>
      <c r="AC87" s="11"/>
      <c r="AD87" s="11"/>
    </row>
    <row r="88" spans="1:30" ht="12" customHeight="1" x14ac:dyDescent="0.2">
      <c r="A88" s="11"/>
      <c r="B88" s="11"/>
      <c r="C88" s="11"/>
      <c r="D88" s="11"/>
      <c r="E88" s="12"/>
      <c r="F88" s="12"/>
      <c r="G88" s="12"/>
      <c r="H88" s="13"/>
      <c r="I88" s="11"/>
      <c r="J88" s="11"/>
      <c r="K88" s="11"/>
      <c r="L88" s="11"/>
      <c r="M88" s="11"/>
      <c r="N88" s="11"/>
      <c r="O88" s="11"/>
      <c r="P88" s="11"/>
      <c r="Q88" s="11"/>
      <c r="R88" s="11"/>
      <c r="S88" s="11"/>
      <c r="T88" s="11"/>
      <c r="U88" s="11"/>
      <c r="V88" s="11"/>
      <c r="W88" s="11"/>
      <c r="X88" s="11"/>
      <c r="Y88" s="11"/>
      <c r="Z88" s="11"/>
      <c r="AA88" s="11"/>
      <c r="AB88" s="11"/>
      <c r="AC88" s="11"/>
      <c r="AD88" s="11"/>
    </row>
    <row r="89" spans="1:30" ht="12" customHeight="1" x14ac:dyDescent="0.2">
      <c r="A89" s="11"/>
      <c r="B89" s="11"/>
      <c r="C89" s="11"/>
      <c r="D89" s="11"/>
      <c r="E89" s="12"/>
      <c r="F89" s="12"/>
      <c r="G89" s="12"/>
      <c r="H89" s="13"/>
      <c r="I89" s="11"/>
      <c r="J89" s="11"/>
      <c r="K89" s="11"/>
      <c r="L89" s="11"/>
      <c r="M89" s="11"/>
      <c r="N89" s="11"/>
      <c r="O89" s="11"/>
      <c r="P89" s="11"/>
      <c r="Q89" s="11"/>
      <c r="R89" s="11"/>
      <c r="S89" s="11"/>
      <c r="T89" s="11"/>
      <c r="U89" s="11"/>
      <c r="V89" s="11"/>
      <c r="W89" s="11"/>
      <c r="X89" s="11"/>
      <c r="Y89" s="11"/>
      <c r="Z89" s="11"/>
      <c r="AA89" s="11"/>
      <c r="AB89" s="11"/>
      <c r="AC89" s="11"/>
      <c r="AD89" s="11"/>
    </row>
    <row r="90" spans="1:30" ht="12" customHeight="1" x14ac:dyDescent="0.2">
      <c r="A90" s="11"/>
      <c r="B90" s="11"/>
      <c r="C90" s="11"/>
      <c r="D90" s="11"/>
      <c r="E90" s="12"/>
      <c r="F90" s="12"/>
      <c r="G90" s="12"/>
      <c r="H90" s="13"/>
      <c r="I90" s="11"/>
      <c r="J90" s="11"/>
      <c r="K90" s="11"/>
      <c r="L90" s="11"/>
      <c r="M90" s="11"/>
      <c r="N90" s="11"/>
      <c r="O90" s="11"/>
      <c r="P90" s="11"/>
      <c r="Q90" s="11"/>
      <c r="R90" s="11"/>
      <c r="S90" s="11"/>
      <c r="T90" s="11"/>
      <c r="U90" s="11"/>
      <c r="V90" s="11"/>
      <c r="W90" s="11"/>
      <c r="X90" s="11"/>
      <c r="Y90" s="11"/>
      <c r="Z90" s="11"/>
      <c r="AA90" s="11"/>
      <c r="AB90" s="11"/>
      <c r="AC90" s="11"/>
      <c r="AD90" s="11"/>
    </row>
    <row r="91" spans="1:30" ht="12" customHeight="1" x14ac:dyDescent="0.2">
      <c r="A91" s="11"/>
      <c r="B91" s="11"/>
      <c r="C91" s="11"/>
      <c r="D91" s="11"/>
      <c r="E91" s="12"/>
      <c r="F91" s="12"/>
      <c r="G91" s="12"/>
      <c r="H91" s="13"/>
      <c r="I91" s="11"/>
      <c r="J91" s="11"/>
      <c r="K91" s="11"/>
      <c r="L91" s="11"/>
      <c r="M91" s="11"/>
      <c r="N91" s="11"/>
      <c r="O91" s="11"/>
      <c r="P91" s="11"/>
      <c r="Q91" s="11"/>
      <c r="R91" s="11"/>
      <c r="S91" s="11"/>
      <c r="T91" s="11"/>
      <c r="U91" s="11"/>
      <c r="V91" s="11"/>
      <c r="W91" s="11"/>
      <c r="X91" s="11"/>
      <c r="Y91" s="11"/>
      <c r="Z91" s="11"/>
      <c r="AA91" s="11"/>
      <c r="AB91" s="11"/>
      <c r="AC91" s="11"/>
      <c r="AD91" s="11"/>
    </row>
    <row r="92" spans="1:30" ht="12" customHeight="1" x14ac:dyDescent="0.2">
      <c r="A92" s="11"/>
      <c r="B92" s="11"/>
      <c r="C92" s="11"/>
      <c r="D92" s="11"/>
      <c r="E92" s="12"/>
      <c r="F92" s="12"/>
      <c r="G92" s="12"/>
      <c r="H92" s="13"/>
      <c r="I92" s="11"/>
      <c r="J92" s="11"/>
      <c r="K92" s="11"/>
      <c r="L92" s="11"/>
      <c r="M92" s="11"/>
      <c r="N92" s="11"/>
      <c r="O92" s="11"/>
      <c r="P92" s="11"/>
      <c r="Q92" s="11"/>
      <c r="R92" s="11"/>
      <c r="S92" s="11"/>
      <c r="T92" s="11"/>
      <c r="U92" s="11"/>
      <c r="V92" s="11"/>
      <c r="W92" s="11"/>
      <c r="X92" s="11"/>
      <c r="Y92" s="11"/>
      <c r="Z92" s="11"/>
      <c r="AA92" s="11"/>
      <c r="AB92" s="11"/>
      <c r="AC92" s="11"/>
      <c r="AD92" s="11"/>
    </row>
    <row r="93" spans="1:30" ht="12" customHeight="1" x14ac:dyDescent="0.2">
      <c r="A93" s="11"/>
      <c r="B93" s="11"/>
      <c r="C93" s="11"/>
      <c r="D93" s="11"/>
      <c r="E93" s="12"/>
      <c r="F93" s="12"/>
      <c r="G93" s="12"/>
      <c r="H93" s="13"/>
      <c r="I93" s="11"/>
      <c r="J93" s="11"/>
      <c r="K93" s="11"/>
      <c r="L93" s="11"/>
      <c r="M93" s="11"/>
      <c r="N93" s="11"/>
      <c r="O93" s="11"/>
      <c r="P93" s="11"/>
      <c r="Q93" s="11"/>
      <c r="R93" s="11"/>
      <c r="S93" s="11"/>
      <c r="T93" s="11"/>
      <c r="U93" s="11"/>
      <c r="V93" s="11"/>
      <c r="W93" s="11"/>
      <c r="X93" s="11"/>
      <c r="Y93" s="11"/>
      <c r="Z93" s="11"/>
      <c r="AA93" s="11"/>
      <c r="AB93" s="11"/>
      <c r="AC93" s="11"/>
      <c r="AD93" s="11"/>
    </row>
    <row r="94" spans="1:30" ht="12" customHeight="1" x14ac:dyDescent="0.2">
      <c r="A94" s="11"/>
      <c r="B94" s="11"/>
      <c r="C94" s="11"/>
      <c r="D94" s="11"/>
      <c r="E94" s="12"/>
      <c r="F94" s="12"/>
      <c r="G94" s="12"/>
      <c r="H94" s="13"/>
      <c r="I94" s="11"/>
      <c r="J94" s="11"/>
      <c r="K94" s="11"/>
      <c r="L94" s="11"/>
      <c r="M94" s="11"/>
      <c r="N94" s="11"/>
      <c r="O94" s="11"/>
      <c r="P94" s="11"/>
      <c r="Q94" s="11"/>
      <c r="R94" s="11"/>
      <c r="S94" s="11"/>
      <c r="T94" s="11"/>
      <c r="U94" s="11"/>
      <c r="V94" s="11"/>
      <c r="W94" s="11"/>
      <c r="X94" s="11"/>
      <c r="Y94" s="11"/>
      <c r="Z94" s="11"/>
      <c r="AA94" s="11"/>
      <c r="AB94" s="11"/>
      <c r="AC94" s="11"/>
      <c r="AD94" s="11"/>
    </row>
    <row r="95" spans="1:30" ht="12" customHeight="1" x14ac:dyDescent="0.2">
      <c r="A95" s="11"/>
      <c r="B95" s="11"/>
      <c r="C95" s="11"/>
      <c r="D95" s="11"/>
      <c r="E95" s="12"/>
      <c r="F95" s="12"/>
      <c r="G95" s="12"/>
      <c r="H95" s="13"/>
      <c r="I95" s="11"/>
      <c r="J95" s="11"/>
      <c r="K95" s="11"/>
      <c r="L95" s="11"/>
      <c r="M95" s="11"/>
      <c r="N95" s="11"/>
      <c r="O95" s="11"/>
      <c r="P95" s="11"/>
      <c r="Q95" s="11"/>
      <c r="R95" s="11"/>
      <c r="S95" s="11"/>
      <c r="T95" s="11"/>
      <c r="U95" s="11"/>
      <c r="V95" s="11"/>
      <c r="W95" s="11"/>
      <c r="X95" s="11"/>
      <c r="Y95" s="11"/>
      <c r="Z95" s="11"/>
      <c r="AA95" s="11"/>
      <c r="AB95" s="11"/>
      <c r="AC95" s="11"/>
      <c r="AD95" s="11"/>
    </row>
    <row r="96" spans="1:30" ht="12" customHeight="1" x14ac:dyDescent="0.2">
      <c r="A96" s="11"/>
      <c r="B96" s="11"/>
      <c r="C96" s="11"/>
      <c r="D96" s="11"/>
      <c r="E96" s="12"/>
      <c r="F96" s="12"/>
      <c r="G96" s="12"/>
      <c r="H96" s="13"/>
      <c r="I96" s="11"/>
      <c r="J96" s="11"/>
      <c r="K96" s="11"/>
      <c r="L96" s="11"/>
      <c r="M96" s="11"/>
      <c r="N96" s="11"/>
      <c r="O96" s="11"/>
      <c r="P96" s="11"/>
      <c r="Q96" s="11"/>
      <c r="R96" s="11"/>
      <c r="S96" s="11"/>
      <c r="T96" s="11"/>
      <c r="U96" s="11"/>
      <c r="V96" s="11"/>
      <c r="W96" s="11"/>
      <c r="X96" s="11"/>
      <c r="Y96" s="11"/>
      <c r="Z96" s="11"/>
      <c r="AA96" s="11"/>
      <c r="AB96" s="11"/>
      <c r="AC96" s="11"/>
      <c r="AD96" s="11"/>
    </row>
    <row r="97" spans="1:30" ht="12" customHeight="1" x14ac:dyDescent="0.2">
      <c r="A97" s="11"/>
      <c r="B97" s="11"/>
      <c r="C97" s="11"/>
      <c r="D97" s="11"/>
      <c r="E97" s="12"/>
      <c r="F97" s="12"/>
      <c r="G97" s="12"/>
      <c r="H97" s="13"/>
      <c r="I97" s="11"/>
      <c r="J97" s="11"/>
      <c r="K97" s="11"/>
      <c r="L97" s="11"/>
      <c r="M97" s="11"/>
      <c r="N97" s="11"/>
      <c r="O97" s="11"/>
      <c r="P97" s="11"/>
      <c r="Q97" s="11"/>
      <c r="R97" s="11"/>
      <c r="S97" s="11"/>
      <c r="T97" s="11"/>
      <c r="U97" s="11"/>
      <c r="V97" s="11"/>
      <c r="W97" s="11"/>
      <c r="X97" s="11"/>
      <c r="Y97" s="11"/>
      <c r="Z97" s="11"/>
      <c r="AA97" s="11"/>
      <c r="AB97" s="11"/>
      <c r="AC97" s="11"/>
      <c r="AD97" s="11"/>
    </row>
    <row r="98" spans="1:30" ht="12" customHeight="1" x14ac:dyDescent="0.2">
      <c r="A98" s="11"/>
      <c r="B98" s="11"/>
      <c r="C98" s="11"/>
      <c r="D98" s="11"/>
      <c r="E98" s="12"/>
      <c r="F98" s="12"/>
      <c r="G98" s="12"/>
      <c r="H98" s="13"/>
      <c r="I98" s="11"/>
      <c r="J98" s="11"/>
      <c r="K98" s="11"/>
      <c r="L98" s="11"/>
      <c r="M98" s="11"/>
      <c r="N98" s="11"/>
      <c r="O98" s="11"/>
      <c r="P98" s="11"/>
      <c r="Q98" s="11"/>
      <c r="R98" s="11"/>
      <c r="S98" s="11"/>
      <c r="T98" s="11"/>
      <c r="U98" s="11"/>
      <c r="V98" s="11"/>
      <c r="W98" s="11"/>
      <c r="X98" s="11"/>
      <c r="Y98" s="11"/>
      <c r="Z98" s="11"/>
      <c r="AA98" s="11"/>
      <c r="AB98" s="11"/>
      <c r="AC98" s="11"/>
      <c r="AD98" s="11"/>
    </row>
    <row r="99" spans="1:30" ht="12" customHeight="1" x14ac:dyDescent="0.2">
      <c r="A99" s="11"/>
      <c r="B99" s="11"/>
      <c r="C99" s="11"/>
      <c r="D99" s="11"/>
      <c r="E99" s="12"/>
      <c r="F99" s="12"/>
      <c r="G99" s="12"/>
      <c r="H99" s="13"/>
      <c r="I99" s="11"/>
      <c r="J99" s="11"/>
      <c r="K99" s="11"/>
      <c r="L99" s="11"/>
      <c r="M99" s="11"/>
      <c r="N99" s="11"/>
      <c r="O99" s="11"/>
      <c r="P99" s="11"/>
      <c r="Q99" s="11"/>
      <c r="R99" s="11"/>
      <c r="S99" s="11"/>
      <c r="T99" s="11"/>
      <c r="U99" s="11"/>
      <c r="V99" s="11"/>
      <c r="W99" s="11"/>
      <c r="X99" s="11"/>
      <c r="Y99" s="11"/>
      <c r="Z99" s="11"/>
      <c r="AA99" s="11"/>
      <c r="AB99" s="11"/>
      <c r="AC99" s="11"/>
      <c r="AD99" s="11"/>
    </row>
    <row r="100" spans="1:30" ht="12" customHeight="1" x14ac:dyDescent="0.2">
      <c r="A100" s="11"/>
      <c r="B100" s="11"/>
      <c r="C100" s="11"/>
      <c r="D100" s="11"/>
      <c r="E100" s="12"/>
      <c r="F100" s="12"/>
      <c r="G100" s="12"/>
      <c r="H100" s="13"/>
      <c r="I100" s="11"/>
      <c r="J100" s="11"/>
      <c r="K100" s="11"/>
      <c r="L100" s="11"/>
      <c r="M100" s="11"/>
      <c r="N100" s="11"/>
      <c r="O100" s="11"/>
      <c r="P100" s="11"/>
      <c r="Q100" s="11"/>
      <c r="R100" s="11"/>
      <c r="S100" s="11"/>
      <c r="T100" s="11"/>
      <c r="U100" s="11"/>
      <c r="V100" s="11"/>
      <c r="W100" s="11"/>
      <c r="X100" s="11"/>
      <c r="Y100" s="11"/>
      <c r="Z100" s="11"/>
      <c r="AA100" s="11"/>
      <c r="AB100" s="11"/>
      <c r="AC100" s="11"/>
      <c r="AD100" s="11"/>
    </row>
    <row r="101" spans="1:30" ht="12" customHeight="1" x14ac:dyDescent="0.2">
      <c r="A101" s="11"/>
      <c r="B101" s="11"/>
      <c r="C101" s="11"/>
      <c r="D101" s="11"/>
      <c r="E101" s="12"/>
      <c r="F101" s="12"/>
      <c r="G101" s="12"/>
      <c r="H101" s="13"/>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ht="12" customHeight="1" x14ac:dyDescent="0.2">
      <c r="A102" s="11"/>
      <c r="B102" s="11"/>
      <c r="C102" s="11"/>
      <c r="D102" s="11"/>
      <c r="E102" s="12"/>
      <c r="F102" s="12"/>
      <c r="G102" s="12"/>
      <c r="H102" s="13"/>
      <c r="I102" s="11"/>
      <c r="J102" s="11"/>
      <c r="K102" s="11"/>
      <c r="L102" s="11"/>
      <c r="M102" s="11"/>
      <c r="N102" s="11"/>
      <c r="O102" s="11"/>
      <c r="P102" s="11"/>
      <c r="Q102" s="11"/>
      <c r="R102" s="11"/>
      <c r="S102" s="11"/>
      <c r="T102" s="11"/>
      <c r="U102" s="11"/>
      <c r="V102" s="11"/>
      <c r="W102" s="11"/>
      <c r="X102" s="11"/>
      <c r="Y102" s="11"/>
      <c r="Z102" s="11"/>
      <c r="AA102" s="11"/>
      <c r="AB102" s="11"/>
      <c r="AC102" s="11"/>
      <c r="AD102" s="11"/>
    </row>
    <row r="103" spans="1:30" ht="12" customHeight="1" x14ac:dyDescent="0.2">
      <c r="A103" s="11"/>
      <c r="B103" s="11"/>
      <c r="C103" s="11"/>
      <c r="D103" s="11"/>
      <c r="E103" s="12"/>
      <c r="F103" s="12"/>
      <c r="G103" s="12"/>
      <c r="H103" s="13"/>
      <c r="I103" s="11"/>
      <c r="J103" s="11"/>
      <c r="K103" s="11"/>
      <c r="L103" s="11"/>
      <c r="M103" s="11"/>
      <c r="N103" s="11"/>
      <c r="O103" s="11"/>
      <c r="P103" s="11"/>
      <c r="Q103" s="11"/>
      <c r="R103" s="11"/>
      <c r="S103" s="11"/>
      <c r="T103" s="11"/>
      <c r="U103" s="11"/>
      <c r="V103" s="11"/>
      <c r="W103" s="11"/>
      <c r="X103" s="11"/>
      <c r="Y103" s="11"/>
      <c r="Z103" s="11"/>
      <c r="AA103" s="11"/>
      <c r="AB103" s="11"/>
      <c r="AC103" s="11"/>
      <c r="AD103" s="11"/>
    </row>
    <row r="104" spans="1:30" ht="12" customHeight="1" x14ac:dyDescent="0.2">
      <c r="A104" s="11"/>
      <c r="B104" s="11"/>
      <c r="C104" s="11"/>
      <c r="D104" s="11"/>
      <c r="E104" s="12"/>
      <c r="F104" s="12"/>
      <c r="G104" s="12"/>
      <c r="H104" s="13"/>
      <c r="I104" s="11"/>
      <c r="J104" s="11"/>
      <c r="K104" s="11"/>
      <c r="L104" s="11"/>
      <c r="M104" s="11"/>
      <c r="N104" s="11"/>
      <c r="O104" s="11"/>
      <c r="P104" s="11"/>
      <c r="Q104" s="11"/>
      <c r="R104" s="11"/>
      <c r="S104" s="11"/>
      <c r="T104" s="11"/>
      <c r="U104" s="11"/>
      <c r="V104" s="11"/>
      <c r="W104" s="11"/>
      <c r="X104" s="11"/>
      <c r="Y104" s="11"/>
      <c r="Z104" s="11"/>
      <c r="AA104" s="11"/>
      <c r="AB104" s="11"/>
      <c r="AC104" s="11"/>
      <c r="AD104" s="11"/>
    </row>
    <row r="105" spans="1:30" ht="12" customHeight="1" x14ac:dyDescent="0.2">
      <c r="A105" s="11"/>
      <c r="B105" s="11"/>
      <c r="C105" s="11"/>
      <c r="D105" s="11"/>
      <c r="E105" s="12"/>
      <c r="F105" s="12"/>
      <c r="G105" s="12"/>
      <c r="H105" s="13"/>
      <c r="I105" s="11"/>
      <c r="J105" s="11"/>
      <c r="K105" s="11"/>
      <c r="L105" s="11"/>
      <c r="M105" s="11"/>
      <c r="N105" s="11"/>
      <c r="O105" s="11"/>
      <c r="P105" s="11"/>
      <c r="Q105" s="11"/>
      <c r="R105" s="11"/>
      <c r="S105" s="11"/>
      <c r="T105" s="11"/>
      <c r="U105" s="11"/>
      <c r="V105" s="11"/>
      <c r="W105" s="11"/>
      <c r="X105" s="11"/>
      <c r="Y105" s="11"/>
      <c r="Z105" s="11"/>
      <c r="AA105" s="11"/>
      <c r="AB105" s="11"/>
      <c r="AC105" s="11"/>
      <c r="AD105" s="11"/>
    </row>
    <row r="106" spans="1:30" ht="12" customHeight="1" x14ac:dyDescent="0.2">
      <c r="A106" s="11"/>
      <c r="B106" s="11"/>
      <c r="C106" s="11"/>
      <c r="D106" s="11"/>
      <c r="E106" s="12"/>
      <c r="F106" s="12"/>
      <c r="G106" s="12"/>
      <c r="H106" s="13"/>
      <c r="I106" s="11"/>
      <c r="J106" s="11"/>
      <c r="K106" s="11"/>
      <c r="L106" s="11"/>
      <c r="M106" s="11"/>
      <c r="N106" s="11"/>
      <c r="O106" s="11"/>
      <c r="P106" s="11"/>
      <c r="Q106" s="11"/>
      <c r="R106" s="11"/>
      <c r="S106" s="11"/>
      <c r="T106" s="11"/>
      <c r="U106" s="11"/>
      <c r="V106" s="11"/>
      <c r="W106" s="11"/>
      <c r="X106" s="11"/>
      <c r="Y106" s="11"/>
      <c r="Z106" s="11"/>
      <c r="AA106" s="11"/>
      <c r="AB106" s="11"/>
      <c r="AC106" s="11"/>
      <c r="AD106" s="11"/>
    </row>
    <row r="107" spans="1:30" ht="12" customHeight="1" x14ac:dyDescent="0.2">
      <c r="A107" s="11"/>
      <c r="B107" s="11"/>
      <c r="C107" s="11"/>
      <c r="D107" s="11"/>
      <c r="E107" s="12"/>
      <c r="F107" s="12"/>
      <c r="G107" s="12"/>
      <c r="H107" s="13"/>
      <c r="I107" s="11"/>
      <c r="J107" s="11"/>
      <c r="K107" s="11"/>
      <c r="L107" s="11"/>
      <c r="M107" s="11"/>
      <c r="N107" s="11"/>
      <c r="O107" s="11"/>
      <c r="P107" s="11"/>
      <c r="Q107" s="11"/>
      <c r="R107" s="11"/>
      <c r="S107" s="11"/>
      <c r="T107" s="11"/>
      <c r="U107" s="11"/>
      <c r="V107" s="11"/>
      <c r="W107" s="11"/>
      <c r="X107" s="11"/>
      <c r="Y107" s="11"/>
      <c r="Z107" s="11"/>
      <c r="AA107" s="11"/>
      <c r="AB107" s="11"/>
      <c r="AC107" s="11"/>
      <c r="AD107" s="11"/>
    </row>
    <row r="108" spans="1:30" ht="12" customHeight="1" x14ac:dyDescent="0.2">
      <c r="A108" s="11"/>
      <c r="B108" s="11"/>
      <c r="C108" s="11"/>
      <c r="D108" s="11"/>
      <c r="E108" s="12"/>
      <c r="F108" s="12"/>
      <c r="G108" s="12"/>
      <c r="H108" s="13"/>
      <c r="I108" s="11"/>
      <c r="J108" s="11"/>
      <c r="K108" s="11"/>
      <c r="L108" s="11"/>
      <c r="M108" s="11"/>
      <c r="N108" s="11"/>
      <c r="O108" s="11"/>
      <c r="P108" s="11"/>
      <c r="Q108" s="11"/>
      <c r="R108" s="11"/>
      <c r="S108" s="11"/>
      <c r="T108" s="11"/>
      <c r="U108" s="11"/>
      <c r="V108" s="11"/>
      <c r="W108" s="11"/>
      <c r="X108" s="11"/>
      <c r="Y108" s="11"/>
      <c r="Z108" s="11"/>
      <c r="AA108" s="11"/>
      <c r="AB108" s="11"/>
      <c r="AC108" s="11"/>
      <c r="AD108" s="11"/>
    </row>
    <row r="109" spans="1:30" ht="12" customHeight="1" x14ac:dyDescent="0.2">
      <c r="A109" s="11"/>
      <c r="B109" s="11"/>
      <c r="C109" s="11"/>
      <c r="D109" s="11"/>
      <c r="E109" s="12"/>
      <c r="F109" s="12"/>
      <c r="G109" s="12"/>
      <c r="H109" s="13"/>
      <c r="I109" s="11"/>
      <c r="J109" s="11"/>
      <c r="K109" s="11"/>
      <c r="L109" s="11"/>
      <c r="M109" s="11"/>
      <c r="N109" s="11"/>
      <c r="O109" s="11"/>
      <c r="P109" s="11"/>
      <c r="Q109" s="11"/>
      <c r="R109" s="11"/>
      <c r="S109" s="11"/>
      <c r="T109" s="11"/>
      <c r="U109" s="11"/>
      <c r="V109" s="11"/>
      <c r="W109" s="11"/>
      <c r="X109" s="11"/>
      <c r="Y109" s="11"/>
      <c r="Z109" s="11"/>
      <c r="AA109" s="11"/>
      <c r="AB109" s="11"/>
      <c r="AC109" s="11"/>
      <c r="AD109" s="11"/>
    </row>
    <row r="110" spans="1:30" ht="12" customHeight="1" x14ac:dyDescent="0.2">
      <c r="A110" s="11"/>
      <c r="B110" s="11"/>
      <c r="C110" s="11"/>
      <c r="D110" s="11"/>
      <c r="E110" s="12"/>
      <c r="F110" s="12"/>
      <c r="G110" s="12"/>
      <c r="H110" s="13"/>
      <c r="I110" s="11"/>
      <c r="J110" s="11"/>
      <c r="K110" s="11"/>
      <c r="L110" s="11"/>
      <c r="M110" s="11"/>
      <c r="N110" s="11"/>
      <c r="O110" s="11"/>
      <c r="P110" s="11"/>
      <c r="Q110" s="11"/>
      <c r="R110" s="11"/>
      <c r="S110" s="11"/>
      <c r="T110" s="11"/>
      <c r="U110" s="11"/>
      <c r="V110" s="11"/>
      <c r="W110" s="11"/>
      <c r="X110" s="11"/>
      <c r="Y110" s="11"/>
      <c r="Z110" s="11"/>
      <c r="AA110" s="11"/>
      <c r="AB110" s="11"/>
      <c r="AC110" s="11"/>
      <c r="AD110" s="11"/>
    </row>
    <row r="111" spans="1:30" ht="12" customHeight="1" x14ac:dyDescent="0.2">
      <c r="A111" s="11"/>
      <c r="B111" s="11"/>
      <c r="C111" s="11"/>
      <c r="D111" s="11"/>
      <c r="E111" s="12"/>
      <c r="F111" s="12"/>
      <c r="G111" s="12"/>
      <c r="H111" s="13"/>
      <c r="I111" s="11"/>
      <c r="J111" s="11"/>
      <c r="K111" s="11"/>
      <c r="L111" s="11"/>
      <c r="M111" s="11"/>
      <c r="N111" s="11"/>
      <c r="O111" s="11"/>
      <c r="P111" s="11"/>
      <c r="Q111" s="11"/>
      <c r="R111" s="11"/>
      <c r="S111" s="11"/>
      <c r="T111" s="11"/>
      <c r="U111" s="11"/>
      <c r="V111" s="11"/>
      <c r="W111" s="11"/>
      <c r="X111" s="11"/>
      <c r="Y111" s="11"/>
      <c r="Z111" s="11"/>
      <c r="AA111" s="11"/>
      <c r="AB111" s="11"/>
      <c r="AC111" s="11"/>
      <c r="AD111" s="11"/>
    </row>
    <row r="112" spans="1:30" ht="12" customHeight="1" x14ac:dyDescent="0.2">
      <c r="A112" s="11"/>
      <c r="B112" s="11"/>
      <c r="C112" s="11"/>
      <c r="D112" s="11"/>
      <c r="E112" s="12"/>
      <c r="F112" s="12"/>
      <c r="G112" s="12"/>
      <c r="H112" s="13"/>
      <c r="I112" s="11"/>
      <c r="J112" s="11"/>
      <c r="K112" s="11"/>
      <c r="L112" s="11"/>
      <c r="M112" s="11"/>
      <c r="N112" s="11"/>
      <c r="O112" s="11"/>
      <c r="P112" s="11"/>
      <c r="Q112" s="11"/>
      <c r="R112" s="11"/>
      <c r="S112" s="11"/>
      <c r="T112" s="11"/>
      <c r="U112" s="11"/>
      <c r="V112" s="11"/>
      <c r="W112" s="11"/>
      <c r="X112" s="11"/>
      <c r="Y112" s="11"/>
      <c r="Z112" s="11"/>
      <c r="AA112" s="11"/>
      <c r="AB112" s="11"/>
      <c r="AC112" s="11"/>
      <c r="AD112" s="11"/>
    </row>
    <row r="113" spans="1:30" ht="12" customHeight="1" x14ac:dyDescent="0.2">
      <c r="A113" s="11"/>
      <c r="B113" s="11"/>
      <c r="C113" s="11"/>
      <c r="D113" s="11"/>
      <c r="E113" s="12"/>
      <c r="F113" s="12"/>
      <c r="G113" s="12"/>
      <c r="H113" s="13"/>
      <c r="I113" s="11"/>
      <c r="J113" s="11"/>
      <c r="K113" s="11"/>
      <c r="L113" s="11"/>
      <c r="M113" s="11"/>
      <c r="N113" s="11"/>
      <c r="O113" s="11"/>
      <c r="P113" s="11"/>
      <c r="Q113" s="11"/>
      <c r="R113" s="11"/>
      <c r="S113" s="11"/>
      <c r="T113" s="11"/>
      <c r="U113" s="11"/>
      <c r="V113" s="11"/>
      <c r="W113" s="11"/>
      <c r="X113" s="11"/>
      <c r="Y113" s="11"/>
      <c r="Z113" s="11"/>
      <c r="AA113" s="11"/>
      <c r="AB113" s="11"/>
      <c r="AC113" s="11"/>
      <c r="AD113" s="11"/>
    </row>
    <row r="114" spans="1:30" ht="12" customHeight="1" x14ac:dyDescent="0.2">
      <c r="A114" s="11"/>
      <c r="B114" s="11"/>
      <c r="C114" s="11"/>
      <c r="D114" s="11"/>
      <c r="E114" s="12"/>
      <c r="F114" s="12"/>
      <c r="G114" s="12"/>
      <c r="H114" s="13"/>
      <c r="I114" s="11"/>
      <c r="J114" s="11"/>
      <c r="K114" s="11"/>
      <c r="L114" s="11"/>
      <c r="M114" s="11"/>
      <c r="N114" s="11"/>
      <c r="O114" s="11"/>
      <c r="P114" s="11"/>
      <c r="Q114" s="11"/>
      <c r="R114" s="11"/>
      <c r="S114" s="11"/>
      <c r="T114" s="11"/>
      <c r="U114" s="11"/>
      <c r="V114" s="11"/>
      <c r="W114" s="11"/>
      <c r="X114" s="11"/>
      <c r="Y114" s="11"/>
      <c r="Z114" s="11"/>
      <c r="AA114" s="11"/>
      <c r="AB114" s="11"/>
      <c r="AC114" s="11"/>
      <c r="AD114" s="11"/>
    </row>
    <row r="115" spans="1:30" ht="12" customHeight="1" x14ac:dyDescent="0.2">
      <c r="A115" s="11"/>
      <c r="B115" s="11"/>
      <c r="C115" s="11"/>
      <c r="D115" s="11"/>
      <c r="E115" s="12"/>
      <c r="F115" s="12"/>
      <c r="G115" s="12"/>
      <c r="H115" s="13"/>
      <c r="I115" s="11"/>
      <c r="J115" s="11"/>
      <c r="K115" s="11"/>
      <c r="L115" s="11"/>
      <c r="M115" s="11"/>
      <c r="N115" s="11"/>
      <c r="O115" s="11"/>
      <c r="P115" s="11"/>
      <c r="Q115" s="11"/>
      <c r="R115" s="11"/>
      <c r="S115" s="11"/>
      <c r="T115" s="11"/>
      <c r="U115" s="11"/>
      <c r="V115" s="11"/>
      <c r="W115" s="11"/>
      <c r="X115" s="11"/>
      <c r="Y115" s="11"/>
      <c r="Z115" s="11"/>
      <c r="AA115" s="11"/>
      <c r="AB115" s="11"/>
      <c r="AC115" s="11"/>
      <c r="AD115" s="11"/>
    </row>
    <row r="116" spans="1:30" ht="12" customHeight="1" x14ac:dyDescent="0.2">
      <c r="A116" s="11"/>
      <c r="B116" s="11"/>
      <c r="C116" s="11"/>
      <c r="D116" s="11"/>
      <c r="E116" s="12"/>
      <c r="F116" s="12"/>
      <c r="G116" s="12"/>
      <c r="H116" s="13"/>
      <c r="I116" s="11"/>
      <c r="J116" s="11"/>
      <c r="K116" s="11"/>
      <c r="L116" s="11"/>
      <c r="M116" s="11"/>
      <c r="N116" s="11"/>
      <c r="O116" s="11"/>
      <c r="P116" s="11"/>
      <c r="Q116" s="11"/>
      <c r="R116" s="11"/>
      <c r="S116" s="11"/>
      <c r="T116" s="11"/>
      <c r="U116" s="11"/>
      <c r="V116" s="11"/>
      <c r="W116" s="11"/>
      <c r="X116" s="11"/>
      <c r="Y116" s="11"/>
      <c r="Z116" s="11"/>
      <c r="AA116" s="11"/>
      <c r="AB116" s="11"/>
      <c r="AC116" s="11"/>
      <c r="AD116" s="11"/>
    </row>
    <row r="117" spans="1:30" ht="12" customHeight="1" x14ac:dyDescent="0.2">
      <c r="A117" s="11"/>
      <c r="B117" s="11"/>
      <c r="C117" s="11"/>
      <c r="D117" s="11"/>
      <c r="E117" s="12"/>
      <c r="F117" s="12"/>
      <c r="G117" s="12"/>
      <c r="H117" s="13"/>
      <c r="I117" s="11"/>
      <c r="J117" s="11"/>
      <c r="K117" s="11"/>
      <c r="L117" s="11"/>
      <c r="M117" s="11"/>
      <c r="N117" s="11"/>
      <c r="O117" s="11"/>
      <c r="P117" s="11"/>
      <c r="Q117" s="11"/>
      <c r="R117" s="11"/>
      <c r="S117" s="11"/>
      <c r="T117" s="11"/>
      <c r="U117" s="11"/>
      <c r="V117" s="11"/>
      <c r="W117" s="11"/>
      <c r="X117" s="11"/>
      <c r="Y117" s="11"/>
      <c r="Z117" s="11"/>
      <c r="AA117" s="11"/>
      <c r="AB117" s="11"/>
      <c r="AC117" s="11"/>
      <c r="AD117" s="11"/>
    </row>
    <row r="118" spans="1:30" ht="12" customHeight="1" x14ac:dyDescent="0.2">
      <c r="A118" s="11"/>
      <c r="B118" s="11"/>
      <c r="C118" s="11"/>
      <c r="D118" s="11"/>
      <c r="E118" s="12"/>
      <c r="F118" s="12"/>
      <c r="G118" s="12"/>
      <c r="H118" s="13"/>
      <c r="I118" s="11"/>
      <c r="J118" s="11"/>
      <c r="K118" s="11"/>
      <c r="L118" s="11"/>
      <c r="M118" s="11"/>
      <c r="N118" s="11"/>
      <c r="O118" s="11"/>
      <c r="P118" s="11"/>
      <c r="Q118" s="11"/>
      <c r="R118" s="11"/>
      <c r="S118" s="11"/>
      <c r="T118" s="11"/>
      <c r="U118" s="11"/>
      <c r="V118" s="11"/>
      <c r="W118" s="11"/>
      <c r="X118" s="11"/>
      <c r="Y118" s="11"/>
      <c r="Z118" s="11"/>
      <c r="AA118" s="11"/>
      <c r="AB118" s="11"/>
      <c r="AC118" s="11"/>
      <c r="AD118" s="11"/>
    </row>
    <row r="119" spans="1:30" ht="12" customHeight="1" x14ac:dyDescent="0.2">
      <c r="A119" s="11"/>
      <c r="B119" s="11"/>
      <c r="C119" s="11"/>
      <c r="D119" s="11"/>
      <c r="E119" s="12"/>
      <c r="F119" s="12"/>
      <c r="G119" s="12"/>
      <c r="H119" s="13"/>
      <c r="I119" s="11"/>
      <c r="J119" s="11"/>
      <c r="K119" s="11"/>
      <c r="L119" s="11"/>
      <c r="M119" s="11"/>
      <c r="N119" s="11"/>
      <c r="O119" s="11"/>
      <c r="P119" s="11"/>
      <c r="Q119" s="11"/>
      <c r="R119" s="11"/>
      <c r="S119" s="11"/>
      <c r="T119" s="11"/>
      <c r="U119" s="11"/>
      <c r="V119" s="11"/>
      <c r="W119" s="11"/>
      <c r="X119" s="11"/>
      <c r="Y119" s="11"/>
      <c r="Z119" s="11"/>
      <c r="AA119" s="11"/>
      <c r="AB119" s="11"/>
      <c r="AC119" s="11"/>
      <c r="AD119" s="11"/>
    </row>
    <row r="120" spans="1:30" ht="12" customHeight="1" x14ac:dyDescent="0.2">
      <c r="A120" s="11"/>
      <c r="B120" s="11"/>
      <c r="C120" s="11"/>
      <c r="D120" s="11"/>
      <c r="E120" s="12"/>
      <c r="F120" s="12"/>
      <c r="G120" s="12"/>
      <c r="H120" s="13"/>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0" ht="12" customHeight="1" x14ac:dyDescent="0.2">
      <c r="A121" s="11"/>
      <c r="B121" s="11"/>
      <c r="C121" s="11"/>
      <c r="D121" s="11"/>
      <c r="E121" s="12"/>
      <c r="F121" s="12"/>
      <c r="G121" s="12"/>
      <c r="H121" s="13"/>
      <c r="I121" s="11"/>
      <c r="J121" s="11"/>
      <c r="K121" s="11"/>
      <c r="L121" s="11"/>
      <c r="M121" s="11"/>
      <c r="N121" s="11"/>
      <c r="O121" s="11"/>
      <c r="P121" s="11"/>
      <c r="Q121" s="11"/>
      <c r="R121" s="11"/>
      <c r="S121" s="11"/>
      <c r="T121" s="11"/>
      <c r="U121" s="11"/>
      <c r="V121" s="11"/>
      <c r="W121" s="11"/>
      <c r="X121" s="11"/>
      <c r="Y121" s="11"/>
      <c r="Z121" s="11"/>
      <c r="AA121" s="11"/>
      <c r="AB121" s="11"/>
      <c r="AC121" s="11"/>
      <c r="AD121" s="11"/>
    </row>
    <row r="122" spans="1:30" ht="12" customHeight="1" x14ac:dyDescent="0.2">
      <c r="A122" s="11"/>
      <c r="B122" s="11"/>
      <c r="C122" s="11"/>
      <c r="D122" s="11"/>
      <c r="E122" s="12"/>
      <c r="F122" s="12"/>
      <c r="G122" s="12"/>
      <c r="H122" s="13"/>
      <c r="I122" s="11"/>
      <c r="J122" s="11"/>
      <c r="K122" s="11"/>
      <c r="L122" s="11"/>
      <c r="M122" s="11"/>
      <c r="N122" s="11"/>
      <c r="O122" s="11"/>
      <c r="P122" s="11"/>
      <c r="Q122" s="11"/>
      <c r="R122" s="11"/>
      <c r="S122" s="11"/>
      <c r="T122" s="11"/>
      <c r="U122" s="11"/>
      <c r="V122" s="11"/>
      <c r="W122" s="11"/>
      <c r="X122" s="11"/>
      <c r="Y122" s="11"/>
      <c r="Z122" s="11"/>
      <c r="AA122" s="11"/>
      <c r="AB122" s="11"/>
      <c r="AC122" s="11"/>
      <c r="AD122" s="11"/>
    </row>
    <row r="123" spans="1:30" ht="12" customHeight="1" x14ac:dyDescent="0.2">
      <c r="A123" s="11"/>
      <c r="B123" s="11"/>
      <c r="C123" s="11"/>
      <c r="D123" s="11"/>
      <c r="E123" s="12"/>
      <c r="F123" s="12"/>
      <c r="G123" s="12"/>
      <c r="H123" s="13"/>
      <c r="I123" s="11"/>
      <c r="J123" s="11"/>
      <c r="K123" s="11"/>
      <c r="L123" s="11"/>
      <c r="M123" s="11"/>
      <c r="N123" s="11"/>
      <c r="O123" s="11"/>
      <c r="P123" s="11"/>
      <c r="Q123" s="11"/>
      <c r="R123" s="11"/>
      <c r="S123" s="11"/>
      <c r="T123" s="11"/>
      <c r="U123" s="11"/>
      <c r="V123" s="11"/>
      <c r="W123" s="11"/>
      <c r="X123" s="11"/>
      <c r="Y123" s="11"/>
      <c r="Z123" s="11"/>
      <c r="AA123" s="11"/>
      <c r="AB123" s="11"/>
      <c r="AC123" s="11"/>
      <c r="AD123" s="11"/>
    </row>
    <row r="124" spans="1:30" ht="12" customHeight="1" x14ac:dyDescent="0.2">
      <c r="A124" s="11"/>
      <c r="B124" s="11"/>
      <c r="C124" s="11"/>
      <c r="D124" s="11"/>
      <c r="E124" s="12"/>
      <c r="F124" s="12"/>
      <c r="G124" s="12"/>
      <c r="H124" s="13"/>
      <c r="I124" s="11"/>
      <c r="J124" s="11"/>
      <c r="K124" s="11"/>
      <c r="L124" s="11"/>
      <c r="M124" s="11"/>
      <c r="N124" s="11"/>
      <c r="O124" s="11"/>
      <c r="P124" s="11"/>
      <c r="Q124" s="11"/>
      <c r="R124" s="11"/>
      <c r="S124" s="11"/>
      <c r="T124" s="11"/>
      <c r="U124" s="11"/>
      <c r="V124" s="11"/>
      <c r="W124" s="11"/>
      <c r="X124" s="11"/>
      <c r="Y124" s="11"/>
      <c r="Z124" s="11"/>
      <c r="AA124" s="11"/>
      <c r="AB124" s="11"/>
      <c r="AC124" s="11"/>
      <c r="AD124" s="11"/>
    </row>
    <row r="125" spans="1:30" ht="12" customHeight="1" x14ac:dyDescent="0.2">
      <c r="A125" s="11"/>
      <c r="B125" s="11"/>
      <c r="C125" s="11"/>
      <c r="D125" s="11"/>
      <c r="E125" s="12"/>
      <c r="F125" s="12"/>
      <c r="G125" s="12"/>
      <c r="H125" s="13"/>
      <c r="I125" s="11"/>
      <c r="J125" s="11"/>
      <c r="K125" s="11"/>
      <c r="L125" s="11"/>
      <c r="M125" s="11"/>
      <c r="N125" s="11"/>
      <c r="O125" s="11"/>
      <c r="P125" s="11"/>
      <c r="Q125" s="11"/>
      <c r="R125" s="11"/>
      <c r="S125" s="11"/>
      <c r="T125" s="11"/>
      <c r="U125" s="11"/>
      <c r="V125" s="11"/>
      <c r="W125" s="11"/>
      <c r="X125" s="11"/>
      <c r="Y125" s="11"/>
      <c r="Z125" s="11"/>
      <c r="AA125" s="11"/>
      <c r="AB125" s="11"/>
      <c r="AC125" s="11"/>
      <c r="AD125" s="11"/>
    </row>
    <row r="126" spans="1:30" ht="12" customHeight="1" x14ac:dyDescent="0.2">
      <c r="A126" s="11"/>
      <c r="B126" s="11"/>
      <c r="C126" s="11"/>
      <c r="D126" s="11"/>
      <c r="E126" s="12"/>
      <c r="F126" s="12"/>
      <c r="G126" s="12"/>
      <c r="H126" s="13"/>
      <c r="I126" s="11"/>
      <c r="J126" s="11"/>
      <c r="K126" s="11"/>
      <c r="L126" s="11"/>
      <c r="M126" s="11"/>
      <c r="N126" s="11"/>
      <c r="O126" s="11"/>
      <c r="P126" s="11"/>
      <c r="Q126" s="11"/>
      <c r="R126" s="11"/>
      <c r="S126" s="11"/>
      <c r="T126" s="11"/>
      <c r="U126" s="11"/>
      <c r="V126" s="11"/>
      <c r="W126" s="11"/>
      <c r="X126" s="11"/>
      <c r="Y126" s="11"/>
      <c r="Z126" s="11"/>
      <c r="AA126" s="11"/>
      <c r="AB126" s="11"/>
      <c r="AC126" s="11"/>
      <c r="AD126" s="11"/>
    </row>
    <row r="127" spans="1:30" ht="12" customHeight="1" x14ac:dyDescent="0.2">
      <c r="A127" s="11"/>
      <c r="B127" s="11"/>
      <c r="C127" s="11"/>
      <c r="D127" s="11"/>
      <c r="E127" s="12"/>
      <c r="F127" s="12"/>
      <c r="G127" s="12"/>
      <c r="H127" s="13"/>
      <c r="I127" s="11"/>
      <c r="J127" s="11"/>
      <c r="K127" s="11"/>
      <c r="L127" s="11"/>
      <c r="M127" s="11"/>
      <c r="N127" s="11"/>
      <c r="O127" s="11"/>
      <c r="P127" s="11"/>
      <c r="Q127" s="11"/>
      <c r="R127" s="11"/>
      <c r="S127" s="11"/>
      <c r="T127" s="11"/>
      <c r="U127" s="11"/>
      <c r="V127" s="11"/>
      <c r="W127" s="11"/>
      <c r="X127" s="11"/>
      <c r="Y127" s="11"/>
      <c r="Z127" s="11"/>
      <c r="AA127" s="11"/>
      <c r="AB127" s="11"/>
      <c r="AC127" s="11"/>
      <c r="AD127" s="11"/>
    </row>
    <row r="128" spans="1:30" ht="12" customHeight="1" x14ac:dyDescent="0.2">
      <c r="A128" s="11"/>
      <c r="B128" s="11"/>
      <c r="C128" s="11"/>
      <c r="D128" s="11"/>
      <c r="E128" s="12"/>
      <c r="F128" s="12"/>
      <c r="G128" s="12"/>
      <c r="H128" s="13"/>
      <c r="I128" s="11"/>
      <c r="J128" s="11"/>
      <c r="K128" s="11"/>
      <c r="L128" s="11"/>
      <c r="M128" s="11"/>
      <c r="N128" s="11"/>
      <c r="O128" s="11"/>
      <c r="P128" s="11"/>
      <c r="Q128" s="11"/>
      <c r="R128" s="11"/>
      <c r="S128" s="11"/>
      <c r="T128" s="11"/>
      <c r="U128" s="11"/>
      <c r="V128" s="11"/>
      <c r="W128" s="11"/>
      <c r="X128" s="11"/>
      <c r="Y128" s="11"/>
      <c r="Z128" s="11"/>
      <c r="AA128" s="11"/>
      <c r="AB128" s="11"/>
      <c r="AC128" s="11"/>
      <c r="AD128" s="11"/>
    </row>
    <row r="129" spans="1:30" ht="12" customHeight="1" x14ac:dyDescent="0.2">
      <c r="A129" s="11"/>
      <c r="B129" s="11"/>
      <c r="C129" s="11"/>
      <c r="D129" s="11"/>
      <c r="E129" s="12"/>
      <c r="F129" s="12"/>
      <c r="G129" s="12"/>
      <c r="H129" s="13"/>
      <c r="I129" s="11"/>
      <c r="J129" s="11"/>
      <c r="K129" s="11"/>
      <c r="L129" s="11"/>
      <c r="M129" s="11"/>
      <c r="N129" s="11"/>
      <c r="O129" s="11"/>
      <c r="P129" s="11"/>
      <c r="Q129" s="11"/>
      <c r="R129" s="11"/>
      <c r="S129" s="11"/>
      <c r="T129" s="11"/>
      <c r="U129" s="11"/>
      <c r="V129" s="11"/>
      <c r="W129" s="11"/>
      <c r="X129" s="11"/>
      <c r="Y129" s="11"/>
      <c r="Z129" s="11"/>
      <c r="AA129" s="11"/>
      <c r="AB129" s="11"/>
      <c r="AC129" s="11"/>
      <c r="AD129" s="11"/>
    </row>
    <row r="130" spans="1:30" ht="12" customHeight="1" x14ac:dyDescent="0.2">
      <c r="A130" s="11"/>
      <c r="B130" s="11"/>
      <c r="C130" s="11"/>
      <c r="D130" s="11"/>
      <c r="E130" s="12"/>
      <c r="F130" s="12"/>
      <c r="G130" s="12"/>
      <c r="H130" s="13"/>
      <c r="I130" s="11"/>
      <c r="J130" s="11"/>
      <c r="K130" s="11"/>
      <c r="L130" s="11"/>
      <c r="M130" s="11"/>
      <c r="N130" s="11"/>
      <c r="O130" s="11"/>
      <c r="P130" s="11"/>
      <c r="Q130" s="11"/>
      <c r="R130" s="11"/>
      <c r="S130" s="11"/>
      <c r="T130" s="11"/>
      <c r="U130" s="11"/>
      <c r="V130" s="11"/>
      <c r="W130" s="11"/>
      <c r="X130" s="11"/>
      <c r="Y130" s="11"/>
      <c r="Z130" s="11"/>
      <c r="AA130" s="11"/>
      <c r="AB130" s="11"/>
      <c r="AC130" s="11"/>
      <c r="AD130" s="11"/>
    </row>
    <row r="131" spans="1:30" ht="12" customHeight="1" x14ac:dyDescent="0.2">
      <c r="A131" s="11"/>
      <c r="B131" s="11"/>
      <c r="C131" s="11"/>
      <c r="D131" s="11"/>
      <c r="E131" s="12"/>
      <c r="F131" s="12"/>
      <c r="G131" s="12"/>
      <c r="H131" s="13"/>
      <c r="I131" s="11"/>
      <c r="J131" s="11"/>
      <c r="K131" s="11"/>
      <c r="L131" s="11"/>
      <c r="M131" s="11"/>
      <c r="N131" s="11"/>
      <c r="O131" s="11"/>
      <c r="P131" s="11"/>
      <c r="Q131" s="11"/>
      <c r="R131" s="11"/>
      <c r="S131" s="11"/>
      <c r="T131" s="11"/>
      <c r="U131" s="11"/>
      <c r="V131" s="11"/>
      <c r="W131" s="11"/>
      <c r="X131" s="11"/>
      <c r="Y131" s="11"/>
      <c r="Z131" s="11"/>
      <c r="AA131" s="11"/>
      <c r="AB131" s="11"/>
      <c r="AC131" s="11"/>
      <c r="AD131" s="11"/>
    </row>
    <row r="132" spans="1:30" ht="12" customHeight="1" x14ac:dyDescent="0.2">
      <c r="A132" s="11"/>
      <c r="B132" s="11"/>
      <c r="C132" s="11"/>
      <c r="D132" s="11"/>
      <c r="E132" s="12"/>
      <c r="F132" s="12"/>
      <c r="G132" s="12"/>
      <c r="H132" s="13"/>
      <c r="I132" s="11"/>
      <c r="J132" s="11"/>
      <c r="K132" s="11"/>
      <c r="L132" s="11"/>
      <c r="M132" s="11"/>
      <c r="N132" s="11"/>
      <c r="O132" s="11"/>
      <c r="P132" s="11"/>
      <c r="Q132" s="11"/>
      <c r="R132" s="11"/>
      <c r="S132" s="11"/>
      <c r="T132" s="11"/>
      <c r="U132" s="11"/>
      <c r="V132" s="11"/>
      <c r="W132" s="11"/>
      <c r="X132" s="11"/>
      <c r="Y132" s="11"/>
      <c r="Z132" s="11"/>
      <c r="AA132" s="11"/>
      <c r="AB132" s="11"/>
      <c r="AC132" s="11"/>
      <c r="AD132" s="11"/>
    </row>
    <row r="133" spans="1:30" ht="12" customHeight="1" x14ac:dyDescent="0.2">
      <c r="A133" s="11"/>
      <c r="B133" s="11"/>
      <c r="C133" s="11"/>
      <c r="D133" s="11"/>
      <c r="E133" s="12"/>
      <c r="F133" s="12"/>
      <c r="G133" s="12"/>
      <c r="H133" s="13"/>
      <c r="I133" s="11"/>
      <c r="J133" s="11"/>
      <c r="K133" s="11"/>
      <c r="L133" s="11"/>
      <c r="M133" s="11"/>
      <c r="N133" s="11"/>
      <c r="O133" s="11"/>
      <c r="P133" s="11"/>
      <c r="Q133" s="11"/>
      <c r="R133" s="11"/>
      <c r="S133" s="11"/>
      <c r="T133" s="11"/>
      <c r="U133" s="11"/>
      <c r="V133" s="11"/>
      <c r="W133" s="11"/>
      <c r="X133" s="11"/>
      <c r="Y133" s="11"/>
      <c r="Z133" s="11"/>
      <c r="AA133" s="11"/>
      <c r="AB133" s="11"/>
      <c r="AC133" s="11"/>
      <c r="AD133" s="11"/>
    </row>
    <row r="134" spans="1:30" ht="12" customHeight="1" x14ac:dyDescent="0.2">
      <c r="A134" s="11"/>
      <c r="B134" s="11"/>
      <c r="C134" s="11"/>
      <c r="D134" s="11"/>
      <c r="E134" s="12"/>
      <c r="F134" s="12"/>
      <c r="G134" s="12"/>
      <c r="H134" s="13"/>
      <c r="I134" s="11"/>
      <c r="J134" s="11"/>
      <c r="K134" s="11"/>
      <c r="L134" s="11"/>
      <c r="M134" s="11"/>
      <c r="N134" s="11"/>
      <c r="O134" s="11"/>
      <c r="P134" s="11"/>
      <c r="Q134" s="11"/>
      <c r="R134" s="11"/>
      <c r="S134" s="11"/>
      <c r="T134" s="11"/>
      <c r="U134" s="11"/>
      <c r="V134" s="11"/>
      <c r="W134" s="11"/>
      <c r="X134" s="11"/>
      <c r="Y134" s="11"/>
      <c r="Z134" s="11"/>
      <c r="AA134" s="11"/>
      <c r="AB134" s="11"/>
      <c r="AC134" s="11"/>
      <c r="AD134" s="11"/>
    </row>
    <row r="135" spans="1:30" ht="12" customHeight="1" x14ac:dyDescent="0.2">
      <c r="A135" s="11"/>
      <c r="B135" s="11"/>
      <c r="C135" s="11"/>
      <c r="D135" s="11"/>
      <c r="E135" s="12"/>
      <c r="F135" s="12"/>
      <c r="G135" s="12"/>
      <c r="H135" s="13"/>
      <c r="I135" s="11"/>
      <c r="J135" s="11"/>
      <c r="K135" s="11"/>
      <c r="L135" s="11"/>
      <c r="M135" s="11"/>
      <c r="N135" s="11"/>
      <c r="O135" s="11"/>
      <c r="P135" s="11"/>
      <c r="Q135" s="11"/>
      <c r="R135" s="11"/>
      <c r="S135" s="11"/>
      <c r="T135" s="11"/>
      <c r="U135" s="11"/>
      <c r="V135" s="11"/>
      <c r="W135" s="11"/>
      <c r="X135" s="11"/>
      <c r="Y135" s="11"/>
      <c r="Z135" s="11"/>
      <c r="AA135" s="11"/>
      <c r="AB135" s="11"/>
      <c r="AC135" s="11"/>
      <c r="AD135" s="11"/>
    </row>
    <row r="136" spans="1:30" ht="12" customHeight="1" x14ac:dyDescent="0.2">
      <c r="A136" s="11"/>
      <c r="B136" s="11"/>
      <c r="C136" s="11"/>
      <c r="D136" s="11"/>
      <c r="E136" s="12"/>
      <c r="F136" s="12"/>
      <c r="G136" s="12"/>
      <c r="H136" s="13"/>
      <c r="I136" s="11"/>
      <c r="J136" s="11"/>
      <c r="K136" s="11"/>
      <c r="L136" s="11"/>
      <c r="M136" s="11"/>
      <c r="N136" s="11"/>
      <c r="O136" s="11"/>
      <c r="P136" s="11"/>
      <c r="Q136" s="11"/>
      <c r="R136" s="11"/>
      <c r="S136" s="11"/>
      <c r="T136" s="11"/>
      <c r="U136" s="11"/>
      <c r="V136" s="11"/>
      <c r="W136" s="11"/>
      <c r="X136" s="11"/>
      <c r="Y136" s="11"/>
      <c r="Z136" s="11"/>
      <c r="AA136" s="11"/>
      <c r="AB136" s="11"/>
      <c r="AC136" s="11"/>
      <c r="AD136" s="11"/>
    </row>
    <row r="137" spans="1:30" ht="12" customHeight="1" x14ac:dyDescent="0.2">
      <c r="A137" s="11"/>
      <c r="B137" s="11"/>
      <c r="C137" s="11"/>
      <c r="D137" s="11"/>
      <c r="E137" s="12"/>
      <c r="F137" s="12"/>
      <c r="G137" s="12"/>
      <c r="H137" s="13"/>
      <c r="I137" s="11"/>
      <c r="J137" s="11"/>
      <c r="K137" s="11"/>
      <c r="L137" s="11"/>
      <c r="M137" s="11"/>
      <c r="N137" s="11"/>
      <c r="O137" s="11"/>
      <c r="P137" s="11"/>
      <c r="Q137" s="11"/>
      <c r="R137" s="11"/>
      <c r="S137" s="11"/>
      <c r="T137" s="11"/>
      <c r="U137" s="11"/>
      <c r="V137" s="11"/>
      <c r="W137" s="11"/>
      <c r="X137" s="11"/>
      <c r="Y137" s="11"/>
      <c r="Z137" s="11"/>
      <c r="AA137" s="11"/>
      <c r="AB137" s="11"/>
      <c r="AC137" s="11"/>
      <c r="AD137" s="11"/>
    </row>
    <row r="138" spans="1:30" ht="12" customHeight="1" x14ac:dyDescent="0.2">
      <c r="A138" s="11"/>
      <c r="B138" s="11"/>
      <c r="C138" s="11"/>
      <c r="D138" s="11"/>
      <c r="E138" s="12"/>
      <c r="F138" s="12"/>
      <c r="G138" s="12"/>
      <c r="H138" s="13"/>
      <c r="I138" s="11"/>
      <c r="J138" s="11"/>
      <c r="K138" s="11"/>
      <c r="L138" s="11"/>
      <c r="M138" s="11"/>
      <c r="N138" s="11"/>
      <c r="O138" s="11"/>
      <c r="P138" s="11"/>
      <c r="Q138" s="11"/>
      <c r="R138" s="11"/>
      <c r="S138" s="11"/>
      <c r="T138" s="11"/>
      <c r="U138" s="11"/>
      <c r="V138" s="11"/>
      <c r="W138" s="11"/>
      <c r="X138" s="11"/>
      <c r="Y138" s="11"/>
      <c r="Z138" s="11"/>
      <c r="AA138" s="11"/>
      <c r="AB138" s="11"/>
      <c r="AC138" s="11"/>
      <c r="AD138" s="11"/>
    </row>
    <row r="139" spans="1:30" ht="12" customHeight="1" x14ac:dyDescent="0.2">
      <c r="A139" s="11"/>
      <c r="B139" s="11"/>
      <c r="C139" s="11"/>
      <c r="D139" s="11"/>
      <c r="E139" s="12"/>
      <c r="F139" s="12"/>
      <c r="G139" s="12"/>
      <c r="H139" s="13"/>
      <c r="I139" s="11"/>
      <c r="J139" s="11"/>
      <c r="K139" s="11"/>
      <c r="L139" s="11"/>
      <c r="M139" s="11"/>
      <c r="N139" s="11"/>
      <c r="O139" s="11"/>
      <c r="P139" s="11"/>
      <c r="Q139" s="11"/>
      <c r="R139" s="11"/>
      <c r="S139" s="11"/>
      <c r="T139" s="11"/>
      <c r="U139" s="11"/>
      <c r="V139" s="11"/>
      <c r="W139" s="11"/>
      <c r="X139" s="11"/>
      <c r="Y139" s="11"/>
      <c r="Z139" s="11"/>
      <c r="AA139" s="11"/>
      <c r="AB139" s="11"/>
      <c r="AC139" s="11"/>
      <c r="AD139" s="11"/>
    </row>
    <row r="140" spans="1:30" ht="12" customHeight="1" x14ac:dyDescent="0.2">
      <c r="A140" s="11"/>
      <c r="B140" s="11"/>
      <c r="C140" s="11"/>
      <c r="D140" s="11"/>
      <c r="E140" s="12"/>
      <c r="F140" s="12"/>
      <c r="G140" s="12"/>
      <c r="H140" s="13"/>
      <c r="I140" s="11"/>
      <c r="J140" s="11"/>
      <c r="K140" s="11"/>
      <c r="L140" s="11"/>
      <c r="M140" s="11"/>
      <c r="N140" s="11"/>
      <c r="O140" s="11"/>
      <c r="P140" s="11"/>
      <c r="Q140" s="11"/>
      <c r="R140" s="11"/>
      <c r="S140" s="11"/>
      <c r="T140" s="11"/>
      <c r="U140" s="11"/>
      <c r="V140" s="11"/>
      <c r="W140" s="11"/>
      <c r="X140" s="11"/>
      <c r="Y140" s="11"/>
      <c r="Z140" s="11"/>
      <c r="AA140" s="11"/>
      <c r="AB140" s="11"/>
      <c r="AC140" s="11"/>
      <c r="AD140" s="11"/>
    </row>
    <row r="141" spans="1:30" ht="12" customHeight="1" x14ac:dyDescent="0.2">
      <c r="A141" s="11"/>
      <c r="B141" s="11"/>
      <c r="C141" s="11"/>
      <c r="D141" s="11"/>
      <c r="E141" s="12"/>
      <c r="F141" s="12"/>
      <c r="G141" s="12"/>
      <c r="H141" s="13"/>
      <c r="I141" s="11"/>
      <c r="J141" s="11"/>
      <c r="K141" s="11"/>
      <c r="L141" s="11"/>
      <c r="M141" s="11"/>
      <c r="N141" s="11"/>
      <c r="O141" s="11"/>
      <c r="P141" s="11"/>
      <c r="Q141" s="11"/>
      <c r="R141" s="11"/>
      <c r="S141" s="11"/>
      <c r="T141" s="11"/>
      <c r="U141" s="11"/>
      <c r="V141" s="11"/>
      <c r="W141" s="11"/>
      <c r="X141" s="11"/>
      <c r="Y141" s="11"/>
      <c r="Z141" s="11"/>
      <c r="AA141" s="11"/>
      <c r="AB141" s="11"/>
      <c r="AC141" s="11"/>
      <c r="AD141" s="11"/>
    </row>
    <row r="142" spans="1:30" ht="12" customHeight="1" x14ac:dyDescent="0.2">
      <c r="A142" s="11"/>
      <c r="B142" s="11"/>
      <c r="C142" s="11"/>
      <c r="D142" s="11"/>
      <c r="E142" s="12"/>
      <c r="F142" s="12"/>
      <c r="G142" s="12"/>
      <c r="H142" s="13"/>
      <c r="I142" s="11"/>
      <c r="J142" s="11"/>
      <c r="K142" s="11"/>
      <c r="L142" s="11"/>
      <c r="M142" s="11"/>
      <c r="N142" s="11"/>
      <c r="O142" s="11"/>
      <c r="P142" s="11"/>
      <c r="Q142" s="11"/>
      <c r="R142" s="11"/>
      <c r="S142" s="11"/>
      <c r="T142" s="11"/>
      <c r="U142" s="11"/>
      <c r="V142" s="11"/>
      <c r="W142" s="11"/>
      <c r="X142" s="11"/>
      <c r="Y142" s="11"/>
      <c r="Z142" s="11"/>
      <c r="AA142" s="11"/>
      <c r="AB142" s="11"/>
      <c r="AC142" s="11"/>
      <c r="AD142" s="11"/>
    </row>
    <row r="143" spans="1:30" ht="12" customHeight="1" x14ac:dyDescent="0.2">
      <c r="A143" s="11"/>
      <c r="B143" s="11"/>
      <c r="C143" s="11"/>
      <c r="D143" s="11"/>
      <c r="E143" s="12"/>
      <c r="F143" s="12"/>
      <c r="G143" s="12"/>
      <c r="H143" s="13"/>
      <c r="I143" s="11"/>
      <c r="J143" s="11"/>
      <c r="K143" s="11"/>
      <c r="L143" s="11"/>
      <c r="M143" s="11"/>
      <c r="N143" s="11"/>
      <c r="O143" s="11"/>
      <c r="P143" s="11"/>
      <c r="Q143" s="11"/>
      <c r="R143" s="11"/>
      <c r="S143" s="11"/>
      <c r="T143" s="11"/>
      <c r="U143" s="11"/>
      <c r="V143" s="11"/>
      <c r="W143" s="11"/>
      <c r="X143" s="11"/>
      <c r="Y143" s="11"/>
      <c r="Z143" s="11"/>
      <c r="AA143" s="11"/>
      <c r="AB143" s="11"/>
      <c r="AC143" s="11"/>
      <c r="AD143" s="11"/>
    </row>
    <row r="144" spans="1:30" ht="12" customHeight="1" x14ac:dyDescent="0.2">
      <c r="A144" s="11"/>
      <c r="B144" s="11"/>
      <c r="C144" s="11"/>
      <c r="D144" s="11"/>
      <c r="E144" s="12"/>
      <c r="F144" s="12"/>
      <c r="G144" s="12"/>
      <c r="H144" s="13"/>
      <c r="I144" s="11"/>
      <c r="J144" s="11"/>
      <c r="K144" s="11"/>
      <c r="L144" s="11"/>
      <c r="M144" s="11"/>
      <c r="N144" s="11"/>
      <c r="O144" s="11"/>
      <c r="P144" s="11"/>
      <c r="Q144" s="11"/>
      <c r="R144" s="11"/>
      <c r="S144" s="11"/>
      <c r="T144" s="11"/>
      <c r="U144" s="11"/>
      <c r="V144" s="11"/>
      <c r="W144" s="11"/>
      <c r="X144" s="11"/>
      <c r="Y144" s="11"/>
      <c r="Z144" s="11"/>
      <c r="AA144" s="11"/>
      <c r="AB144" s="11"/>
      <c r="AC144" s="11"/>
      <c r="AD144" s="11"/>
    </row>
    <row r="145" spans="1:30" ht="12" customHeight="1" x14ac:dyDescent="0.2">
      <c r="A145" s="11"/>
      <c r="B145" s="11"/>
      <c r="C145" s="11"/>
      <c r="D145" s="11"/>
      <c r="E145" s="12"/>
      <c r="F145" s="12"/>
      <c r="G145" s="12"/>
      <c r="H145" s="13"/>
      <c r="I145" s="11"/>
      <c r="J145" s="11"/>
      <c r="K145" s="11"/>
      <c r="L145" s="11"/>
      <c r="M145" s="11"/>
      <c r="N145" s="11"/>
      <c r="O145" s="11"/>
      <c r="P145" s="11"/>
      <c r="Q145" s="11"/>
      <c r="R145" s="11"/>
      <c r="S145" s="11"/>
      <c r="T145" s="11"/>
      <c r="U145" s="11"/>
      <c r="V145" s="11"/>
      <c r="W145" s="11"/>
      <c r="X145" s="11"/>
      <c r="Y145" s="11"/>
      <c r="Z145" s="11"/>
      <c r="AA145" s="11"/>
      <c r="AB145" s="11"/>
      <c r="AC145" s="11"/>
      <c r="AD145" s="11"/>
    </row>
    <row r="146" spans="1:30" ht="12" customHeight="1" x14ac:dyDescent="0.2">
      <c r="A146" s="11"/>
      <c r="B146" s="11"/>
      <c r="C146" s="11"/>
      <c r="D146" s="11"/>
      <c r="E146" s="12"/>
      <c r="F146" s="12"/>
      <c r="G146" s="12"/>
      <c r="H146" s="13"/>
      <c r="I146" s="11"/>
      <c r="J146" s="11"/>
      <c r="K146" s="11"/>
      <c r="L146" s="11"/>
      <c r="M146" s="11"/>
      <c r="N146" s="11"/>
      <c r="O146" s="11"/>
      <c r="P146" s="11"/>
      <c r="Q146" s="11"/>
      <c r="R146" s="11"/>
      <c r="S146" s="11"/>
      <c r="T146" s="11"/>
      <c r="U146" s="11"/>
      <c r="V146" s="11"/>
      <c r="W146" s="11"/>
      <c r="X146" s="11"/>
      <c r="Y146" s="11"/>
      <c r="Z146" s="11"/>
      <c r="AA146" s="11"/>
      <c r="AB146" s="11"/>
      <c r="AC146" s="11"/>
      <c r="AD146" s="11"/>
    </row>
    <row r="147" spans="1:30" ht="12" customHeight="1" x14ac:dyDescent="0.2">
      <c r="A147" s="11"/>
      <c r="B147" s="11"/>
      <c r="C147" s="11"/>
      <c r="D147" s="11"/>
      <c r="E147" s="12"/>
      <c r="F147" s="12"/>
      <c r="G147" s="12"/>
      <c r="H147" s="13"/>
      <c r="I147" s="11"/>
      <c r="J147" s="11"/>
      <c r="K147" s="11"/>
      <c r="L147" s="11"/>
      <c r="M147" s="11"/>
      <c r="N147" s="11"/>
      <c r="O147" s="11"/>
      <c r="P147" s="11"/>
      <c r="Q147" s="11"/>
      <c r="R147" s="11"/>
      <c r="S147" s="11"/>
      <c r="T147" s="11"/>
      <c r="U147" s="11"/>
      <c r="V147" s="11"/>
      <c r="W147" s="11"/>
      <c r="X147" s="11"/>
      <c r="Y147" s="11"/>
      <c r="Z147" s="11"/>
      <c r="AA147" s="11"/>
      <c r="AB147" s="11"/>
      <c r="AC147" s="11"/>
      <c r="AD147" s="11"/>
    </row>
    <row r="148" spans="1:30" ht="12" customHeight="1" x14ac:dyDescent="0.2">
      <c r="A148" s="11"/>
      <c r="B148" s="11"/>
      <c r="C148" s="11"/>
      <c r="D148" s="11"/>
      <c r="E148" s="12"/>
      <c r="F148" s="12"/>
      <c r="G148" s="12"/>
      <c r="H148" s="13"/>
      <c r="I148" s="11"/>
      <c r="J148" s="11"/>
      <c r="K148" s="11"/>
      <c r="L148" s="11"/>
      <c r="M148" s="11"/>
      <c r="N148" s="11"/>
      <c r="O148" s="11"/>
      <c r="P148" s="11"/>
      <c r="Q148" s="11"/>
      <c r="R148" s="11"/>
      <c r="S148" s="11"/>
      <c r="T148" s="11"/>
      <c r="U148" s="11"/>
      <c r="V148" s="11"/>
      <c r="W148" s="11"/>
      <c r="X148" s="11"/>
      <c r="Y148" s="11"/>
      <c r="Z148" s="11"/>
      <c r="AA148" s="11"/>
      <c r="AB148" s="11"/>
      <c r="AC148" s="11"/>
      <c r="AD148" s="11"/>
    </row>
    <row r="149" spans="1:30" ht="12" customHeight="1" x14ac:dyDescent="0.2">
      <c r="A149" s="11"/>
      <c r="B149" s="11"/>
      <c r="C149" s="11"/>
      <c r="D149" s="11"/>
      <c r="E149" s="12"/>
      <c r="F149" s="12"/>
      <c r="G149" s="12"/>
      <c r="H149" s="13"/>
      <c r="I149" s="11"/>
      <c r="J149" s="11"/>
      <c r="K149" s="11"/>
      <c r="L149" s="11"/>
      <c r="M149" s="11"/>
      <c r="N149" s="11"/>
      <c r="O149" s="11"/>
      <c r="P149" s="11"/>
      <c r="Q149" s="11"/>
      <c r="R149" s="11"/>
      <c r="S149" s="11"/>
      <c r="T149" s="11"/>
      <c r="U149" s="11"/>
      <c r="V149" s="11"/>
      <c r="W149" s="11"/>
      <c r="X149" s="11"/>
      <c r="Y149" s="11"/>
      <c r="Z149" s="11"/>
      <c r="AA149" s="11"/>
      <c r="AB149" s="11"/>
      <c r="AC149" s="11"/>
      <c r="AD149" s="11"/>
    </row>
    <row r="150" spans="1:30" ht="12" customHeight="1" x14ac:dyDescent="0.2">
      <c r="A150" s="11"/>
      <c r="B150" s="11"/>
      <c r="C150" s="11"/>
      <c r="D150" s="11"/>
      <c r="E150" s="12"/>
      <c r="F150" s="12"/>
      <c r="G150" s="12"/>
      <c r="H150" s="13"/>
      <c r="I150" s="11"/>
      <c r="J150" s="11"/>
      <c r="K150" s="11"/>
      <c r="L150" s="11"/>
      <c r="M150" s="11"/>
      <c r="N150" s="11"/>
      <c r="O150" s="11"/>
      <c r="P150" s="11"/>
      <c r="Q150" s="11"/>
      <c r="R150" s="11"/>
      <c r="S150" s="11"/>
      <c r="T150" s="11"/>
      <c r="U150" s="11"/>
      <c r="V150" s="11"/>
      <c r="W150" s="11"/>
      <c r="X150" s="11"/>
      <c r="Y150" s="11"/>
      <c r="Z150" s="11"/>
      <c r="AA150" s="11"/>
      <c r="AB150" s="11"/>
      <c r="AC150" s="11"/>
      <c r="AD150" s="11"/>
    </row>
    <row r="151" spans="1:30" ht="12" customHeight="1" x14ac:dyDescent="0.2">
      <c r="A151" s="11"/>
      <c r="B151" s="11"/>
      <c r="C151" s="11"/>
      <c r="D151" s="11"/>
      <c r="E151" s="12"/>
      <c r="F151" s="12"/>
      <c r="G151" s="12"/>
      <c r="H151" s="13"/>
      <c r="I151" s="11"/>
      <c r="J151" s="11"/>
      <c r="K151" s="11"/>
      <c r="L151" s="11"/>
      <c r="M151" s="11"/>
      <c r="N151" s="11"/>
      <c r="O151" s="11"/>
      <c r="P151" s="11"/>
      <c r="Q151" s="11"/>
      <c r="R151" s="11"/>
      <c r="S151" s="11"/>
      <c r="T151" s="11"/>
      <c r="U151" s="11"/>
      <c r="V151" s="11"/>
      <c r="W151" s="11"/>
      <c r="X151" s="11"/>
      <c r="Y151" s="11"/>
      <c r="Z151" s="11"/>
      <c r="AA151" s="11"/>
      <c r="AB151" s="11"/>
      <c r="AC151" s="11"/>
      <c r="AD151" s="11"/>
    </row>
    <row r="152" spans="1:30" ht="12" customHeight="1" x14ac:dyDescent="0.2">
      <c r="A152" s="11"/>
      <c r="B152" s="11"/>
      <c r="C152" s="11"/>
      <c r="D152" s="11"/>
      <c r="E152" s="12"/>
      <c r="F152" s="12"/>
      <c r="G152" s="12"/>
      <c r="H152" s="13"/>
      <c r="I152" s="11"/>
      <c r="J152" s="11"/>
      <c r="K152" s="11"/>
      <c r="L152" s="11"/>
      <c r="M152" s="11"/>
      <c r="N152" s="11"/>
      <c r="O152" s="11"/>
      <c r="P152" s="11"/>
      <c r="Q152" s="11"/>
      <c r="R152" s="11"/>
      <c r="S152" s="11"/>
      <c r="T152" s="11"/>
      <c r="U152" s="11"/>
      <c r="V152" s="11"/>
      <c r="W152" s="11"/>
      <c r="X152" s="11"/>
      <c r="Y152" s="11"/>
      <c r="Z152" s="11"/>
      <c r="AA152" s="11"/>
      <c r="AB152" s="11"/>
      <c r="AC152" s="11"/>
      <c r="AD152" s="11"/>
    </row>
    <row r="153" spans="1:30" ht="12" customHeight="1" x14ac:dyDescent="0.2">
      <c r="A153" s="11"/>
      <c r="B153" s="11"/>
      <c r="C153" s="11"/>
      <c r="D153" s="11"/>
      <c r="E153" s="12"/>
      <c r="F153" s="12"/>
      <c r="G153" s="12"/>
      <c r="H153" s="13"/>
      <c r="I153" s="11"/>
      <c r="J153" s="11"/>
      <c r="K153" s="11"/>
      <c r="L153" s="11"/>
      <c r="M153" s="11"/>
      <c r="N153" s="11"/>
      <c r="O153" s="11"/>
      <c r="P153" s="11"/>
      <c r="Q153" s="11"/>
      <c r="R153" s="11"/>
      <c r="S153" s="11"/>
      <c r="T153" s="11"/>
      <c r="U153" s="11"/>
      <c r="V153" s="11"/>
      <c r="W153" s="11"/>
      <c r="X153" s="11"/>
      <c r="Y153" s="11"/>
      <c r="Z153" s="11"/>
      <c r="AA153" s="11"/>
      <c r="AB153" s="11"/>
      <c r="AC153" s="11"/>
      <c r="AD153" s="11"/>
    </row>
    <row r="154" spans="1:30" ht="12" customHeight="1" x14ac:dyDescent="0.2">
      <c r="A154" s="11"/>
      <c r="B154" s="11"/>
      <c r="C154" s="11"/>
      <c r="D154" s="11"/>
      <c r="E154" s="12"/>
      <c r="F154" s="12"/>
      <c r="G154" s="12"/>
      <c r="H154" s="13"/>
      <c r="I154" s="11"/>
      <c r="J154" s="11"/>
      <c r="K154" s="11"/>
      <c r="L154" s="11"/>
      <c r="M154" s="11"/>
      <c r="N154" s="11"/>
      <c r="O154" s="11"/>
      <c r="P154" s="11"/>
      <c r="Q154" s="11"/>
      <c r="R154" s="11"/>
      <c r="S154" s="11"/>
      <c r="T154" s="11"/>
      <c r="U154" s="11"/>
      <c r="V154" s="11"/>
      <c r="W154" s="11"/>
      <c r="X154" s="11"/>
      <c r="Y154" s="11"/>
      <c r="Z154" s="11"/>
      <c r="AA154" s="11"/>
      <c r="AB154" s="11"/>
      <c r="AC154" s="11"/>
      <c r="AD154" s="11"/>
    </row>
    <row r="155" spans="1:30" ht="12" customHeight="1" x14ac:dyDescent="0.2">
      <c r="A155" s="11"/>
      <c r="B155" s="11"/>
      <c r="C155" s="11"/>
      <c r="D155" s="11"/>
      <c r="E155" s="12"/>
      <c r="F155" s="12"/>
      <c r="G155" s="12"/>
      <c r="H155" s="13"/>
      <c r="I155" s="11"/>
      <c r="J155" s="11"/>
      <c r="K155" s="11"/>
      <c r="L155" s="11"/>
      <c r="M155" s="11"/>
      <c r="N155" s="11"/>
      <c r="O155" s="11"/>
      <c r="P155" s="11"/>
      <c r="Q155" s="11"/>
      <c r="R155" s="11"/>
      <c r="S155" s="11"/>
      <c r="T155" s="11"/>
      <c r="U155" s="11"/>
      <c r="V155" s="11"/>
      <c r="W155" s="11"/>
      <c r="X155" s="11"/>
      <c r="Y155" s="11"/>
      <c r="Z155" s="11"/>
      <c r="AA155" s="11"/>
      <c r="AB155" s="11"/>
      <c r="AC155" s="11"/>
      <c r="AD155" s="11"/>
    </row>
    <row r="156" spans="1:30" ht="12" customHeight="1" x14ac:dyDescent="0.2">
      <c r="A156" s="11"/>
      <c r="B156" s="11"/>
      <c r="C156" s="11"/>
      <c r="D156" s="11"/>
      <c r="E156" s="12"/>
      <c r="F156" s="12"/>
      <c r="G156" s="12"/>
      <c r="H156" s="13"/>
      <c r="I156" s="11"/>
      <c r="J156" s="11"/>
      <c r="K156" s="11"/>
      <c r="L156" s="11"/>
      <c r="M156" s="11"/>
      <c r="N156" s="11"/>
      <c r="O156" s="11"/>
      <c r="P156" s="11"/>
      <c r="Q156" s="11"/>
      <c r="R156" s="11"/>
      <c r="S156" s="11"/>
      <c r="T156" s="11"/>
      <c r="U156" s="11"/>
      <c r="V156" s="11"/>
      <c r="W156" s="11"/>
      <c r="X156" s="11"/>
      <c r="Y156" s="11"/>
      <c r="Z156" s="11"/>
      <c r="AA156" s="11"/>
      <c r="AB156" s="11"/>
      <c r="AC156" s="11"/>
      <c r="AD156" s="11"/>
    </row>
    <row r="157" spans="1:30" ht="12" customHeight="1" x14ac:dyDescent="0.2">
      <c r="A157" s="11"/>
      <c r="B157" s="11"/>
      <c r="C157" s="11"/>
      <c r="D157" s="11"/>
      <c r="E157" s="12"/>
      <c r="F157" s="12"/>
      <c r="G157" s="12"/>
      <c r="H157" s="13"/>
      <c r="I157" s="11"/>
      <c r="J157" s="11"/>
      <c r="K157" s="11"/>
      <c r="L157" s="11"/>
      <c r="M157" s="11"/>
      <c r="N157" s="11"/>
      <c r="O157" s="11"/>
      <c r="P157" s="11"/>
      <c r="Q157" s="11"/>
      <c r="R157" s="11"/>
      <c r="S157" s="11"/>
      <c r="T157" s="11"/>
      <c r="U157" s="11"/>
      <c r="V157" s="11"/>
      <c r="W157" s="11"/>
      <c r="X157" s="11"/>
      <c r="Y157" s="11"/>
      <c r="Z157" s="11"/>
      <c r="AA157" s="11"/>
      <c r="AB157" s="11"/>
      <c r="AC157" s="11"/>
      <c r="AD157" s="11"/>
    </row>
    <row r="158" spans="1:30" ht="12" customHeight="1" x14ac:dyDescent="0.2">
      <c r="A158" s="11"/>
      <c r="B158" s="11"/>
      <c r="C158" s="11"/>
      <c r="D158" s="11"/>
      <c r="E158" s="12"/>
      <c r="F158" s="12"/>
      <c r="G158" s="12"/>
      <c r="H158" s="13"/>
      <c r="I158" s="11"/>
      <c r="J158" s="11"/>
      <c r="K158" s="11"/>
      <c r="L158" s="11"/>
      <c r="M158" s="11"/>
      <c r="N158" s="11"/>
      <c r="O158" s="11"/>
      <c r="P158" s="11"/>
      <c r="Q158" s="11"/>
      <c r="R158" s="11"/>
      <c r="S158" s="11"/>
      <c r="T158" s="11"/>
      <c r="U158" s="11"/>
      <c r="V158" s="11"/>
      <c r="W158" s="11"/>
      <c r="X158" s="11"/>
      <c r="Y158" s="11"/>
      <c r="Z158" s="11"/>
      <c r="AA158" s="11"/>
      <c r="AB158" s="11"/>
      <c r="AC158" s="11"/>
      <c r="AD158" s="11"/>
    </row>
    <row r="159" spans="1:30" ht="12" customHeight="1" x14ac:dyDescent="0.2">
      <c r="A159" s="11"/>
      <c r="B159" s="11"/>
      <c r="C159" s="11"/>
      <c r="D159" s="11"/>
      <c r="E159" s="12"/>
      <c r="F159" s="12"/>
      <c r="G159" s="12"/>
      <c r="H159" s="13"/>
      <c r="I159" s="11"/>
      <c r="J159" s="11"/>
      <c r="K159" s="11"/>
      <c r="L159" s="11"/>
      <c r="M159" s="11"/>
      <c r="N159" s="11"/>
      <c r="O159" s="11"/>
      <c r="P159" s="11"/>
      <c r="Q159" s="11"/>
      <c r="R159" s="11"/>
      <c r="S159" s="11"/>
      <c r="T159" s="11"/>
      <c r="U159" s="11"/>
      <c r="V159" s="11"/>
      <c r="W159" s="11"/>
      <c r="X159" s="11"/>
      <c r="Y159" s="11"/>
      <c r="Z159" s="11"/>
      <c r="AA159" s="11"/>
      <c r="AB159" s="11"/>
      <c r="AC159" s="11"/>
      <c r="AD159" s="11"/>
    </row>
    <row r="160" spans="1:30" ht="12" customHeight="1" x14ac:dyDescent="0.2">
      <c r="A160" s="11"/>
      <c r="B160" s="11"/>
      <c r="C160" s="11"/>
      <c r="D160" s="11"/>
      <c r="E160" s="12"/>
      <c r="F160" s="12"/>
      <c r="G160" s="12"/>
      <c r="H160" s="13"/>
      <c r="I160" s="11"/>
      <c r="J160" s="11"/>
      <c r="K160" s="11"/>
      <c r="L160" s="11"/>
      <c r="M160" s="11"/>
      <c r="N160" s="11"/>
      <c r="O160" s="11"/>
      <c r="P160" s="11"/>
      <c r="Q160" s="11"/>
      <c r="R160" s="11"/>
      <c r="S160" s="11"/>
      <c r="T160" s="11"/>
      <c r="U160" s="11"/>
      <c r="V160" s="11"/>
      <c r="W160" s="11"/>
      <c r="X160" s="11"/>
      <c r="Y160" s="11"/>
      <c r="Z160" s="11"/>
      <c r="AA160" s="11"/>
      <c r="AB160" s="11"/>
      <c r="AC160" s="11"/>
      <c r="AD160" s="11"/>
    </row>
    <row r="161" spans="1:30" ht="12" customHeight="1" x14ac:dyDescent="0.2">
      <c r="A161" s="11"/>
      <c r="B161" s="11"/>
      <c r="C161" s="11"/>
      <c r="D161" s="11"/>
      <c r="E161" s="12"/>
      <c r="F161" s="12"/>
      <c r="G161" s="12"/>
      <c r="H161" s="13"/>
      <c r="I161" s="11"/>
      <c r="J161" s="11"/>
      <c r="K161" s="11"/>
      <c r="L161" s="11"/>
      <c r="M161" s="11"/>
      <c r="N161" s="11"/>
      <c r="O161" s="11"/>
      <c r="P161" s="11"/>
      <c r="Q161" s="11"/>
      <c r="R161" s="11"/>
      <c r="S161" s="11"/>
      <c r="T161" s="11"/>
      <c r="U161" s="11"/>
      <c r="V161" s="11"/>
      <c r="W161" s="11"/>
      <c r="X161" s="11"/>
      <c r="Y161" s="11"/>
      <c r="Z161" s="11"/>
      <c r="AA161" s="11"/>
      <c r="AB161" s="11"/>
      <c r="AC161" s="11"/>
      <c r="AD161" s="11"/>
    </row>
    <row r="162" spans="1:30" ht="12" customHeight="1" x14ac:dyDescent="0.2">
      <c r="A162" s="11"/>
      <c r="B162" s="11"/>
      <c r="C162" s="11"/>
      <c r="D162" s="11"/>
      <c r="E162" s="12"/>
      <c r="F162" s="12"/>
      <c r="G162" s="12"/>
      <c r="H162" s="13"/>
      <c r="I162" s="11"/>
      <c r="J162" s="11"/>
      <c r="K162" s="11"/>
      <c r="L162" s="11"/>
      <c r="M162" s="11"/>
      <c r="N162" s="11"/>
      <c r="O162" s="11"/>
      <c r="P162" s="11"/>
      <c r="Q162" s="11"/>
      <c r="R162" s="11"/>
      <c r="S162" s="11"/>
      <c r="T162" s="11"/>
      <c r="U162" s="11"/>
      <c r="V162" s="11"/>
      <c r="W162" s="11"/>
      <c r="X162" s="11"/>
      <c r="Y162" s="11"/>
      <c r="Z162" s="11"/>
      <c r="AA162" s="11"/>
      <c r="AB162" s="11"/>
      <c r="AC162" s="11"/>
      <c r="AD162" s="11"/>
    </row>
    <row r="163" spans="1:30" ht="12" customHeight="1" x14ac:dyDescent="0.2">
      <c r="A163" s="11"/>
      <c r="B163" s="11"/>
      <c r="C163" s="11"/>
      <c r="D163" s="11"/>
      <c r="E163" s="12"/>
      <c r="F163" s="12"/>
      <c r="G163" s="12"/>
      <c r="H163" s="13"/>
      <c r="I163" s="11"/>
      <c r="J163" s="11"/>
      <c r="K163" s="11"/>
      <c r="L163" s="11"/>
      <c r="M163" s="11"/>
      <c r="N163" s="11"/>
      <c r="O163" s="11"/>
      <c r="P163" s="11"/>
      <c r="Q163" s="11"/>
      <c r="R163" s="11"/>
      <c r="S163" s="11"/>
      <c r="T163" s="11"/>
      <c r="U163" s="11"/>
      <c r="V163" s="11"/>
      <c r="W163" s="11"/>
      <c r="X163" s="11"/>
      <c r="Y163" s="11"/>
      <c r="Z163" s="11"/>
      <c r="AA163" s="11"/>
      <c r="AB163" s="11"/>
      <c r="AC163" s="11"/>
      <c r="AD163" s="11"/>
    </row>
    <row r="164" spans="1:30" ht="12" customHeight="1" x14ac:dyDescent="0.2">
      <c r="A164" s="11"/>
      <c r="B164" s="11"/>
      <c r="C164" s="11"/>
      <c r="D164" s="11"/>
      <c r="E164" s="12"/>
      <c r="F164" s="12"/>
      <c r="G164" s="12"/>
      <c r="H164" s="13"/>
      <c r="I164" s="11"/>
      <c r="J164" s="11"/>
      <c r="K164" s="11"/>
      <c r="L164" s="11"/>
      <c r="M164" s="11"/>
      <c r="N164" s="11"/>
      <c r="O164" s="11"/>
      <c r="P164" s="11"/>
      <c r="Q164" s="11"/>
      <c r="R164" s="11"/>
      <c r="S164" s="11"/>
      <c r="T164" s="11"/>
      <c r="U164" s="11"/>
      <c r="V164" s="11"/>
      <c r="W164" s="11"/>
      <c r="X164" s="11"/>
      <c r="Y164" s="11"/>
      <c r="Z164" s="11"/>
      <c r="AA164" s="11"/>
      <c r="AB164" s="11"/>
      <c r="AC164" s="11"/>
      <c r="AD164" s="11"/>
    </row>
    <row r="165" spans="1:30" ht="12" customHeight="1" x14ac:dyDescent="0.2">
      <c r="A165" s="11"/>
      <c r="B165" s="11"/>
      <c r="C165" s="11"/>
      <c r="D165" s="11"/>
      <c r="E165" s="12"/>
      <c r="F165" s="12"/>
      <c r="G165" s="12"/>
      <c r="H165" s="13"/>
      <c r="I165" s="11"/>
      <c r="J165" s="11"/>
      <c r="K165" s="11"/>
      <c r="L165" s="11"/>
      <c r="M165" s="11"/>
      <c r="N165" s="11"/>
      <c r="O165" s="11"/>
      <c r="P165" s="11"/>
      <c r="Q165" s="11"/>
      <c r="R165" s="11"/>
      <c r="S165" s="11"/>
      <c r="T165" s="11"/>
      <c r="U165" s="11"/>
      <c r="V165" s="11"/>
      <c r="W165" s="11"/>
      <c r="X165" s="11"/>
      <c r="Y165" s="11"/>
      <c r="Z165" s="11"/>
      <c r="AA165" s="11"/>
      <c r="AB165" s="11"/>
      <c r="AC165" s="11"/>
      <c r="AD165" s="11"/>
    </row>
    <row r="166" spans="1:30" ht="12" customHeight="1" x14ac:dyDescent="0.2">
      <c r="A166" s="11"/>
      <c r="B166" s="11"/>
      <c r="C166" s="11"/>
      <c r="D166" s="11"/>
      <c r="E166" s="12"/>
      <c r="F166" s="12"/>
      <c r="G166" s="12"/>
      <c r="H166" s="13"/>
      <c r="I166" s="11"/>
      <c r="J166" s="11"/>
      <c r="K166" s="11"/>
      <c r="L166" s="11"/>
      <c r="M166" s="11"/>
      <c r="N166" s="11"/>
      <c r="O166" s="11"/>
      <c r="P166" s="11"/>
      <c r="Q166" s="11"/>
      <c r="R166" s="11"/>
      <c r="S166" s="11"/>
      <c r="T166" s="11"/>
      <c r="U166" s="11"/>
      <c r="V166" s="11"/>
      <c r="W166" s="11"/>
      <c r="X166" s="11"/>
      <c r="Y166" s="11"/>
      <c r="Z166" s="11"/>
      <c r="AA166" s="11"/>
      <c r="AB166" s="11"/>
      <c r="AC166" s="11"/>
      <c r="AD166" s="11"/>
    </row>
    <row r="167" spans="1:30" ht="12" customHeight="1" x14ac:dyDescent="0.2">
      <c r="A167" s="11"/>
      <c r="B167" s="11"/>
      <c r="C167" s="11"/>
      <c r="D167" s="11"/>
      <c r="E167" s="12"/>
      <c r="F167" s="12"/>
      <c r="G167" s="12"/>
      <c r="H167" s="13"/>
      <c r="I167" s="11"/>
      <c r="J167" s="11"/>
      <c r="K167" s="11"/>
      <c r="L167" s="11"/>
      <c r="M167" s="11"/>
      <c r="N167" s="11"/>
      <c r="O167" s="11"/>
      <c r="P167" s="11"/>
      <c r="Q167" s="11"/>
      <c r="R167" s="11"/>
      <c r="S167" s="11"/>
      <c r="T167" s="11"/>
      <c r="U167" s="11"/>
      <c r="V167" s="11"/>
      <c r="W167" s="11"/>
      <c r="X167" s="11"/>
      <c r="Y167" s="11"/>
      <c r="Z167" s="11"/>
      <c r="AA167" s="11"/>
      <c r="AB167" s="11"/>
      <c r="AC167" s="11"/>
      <c r="AD167" s="11"/>
    </row>
    <row r="168" spans="1:30" ht="12" customHeight="1" x14ac:dyDescent="0.2">
      <c r="A168" s="11"/>
      <c r="B168" s="11"/>
      <c r="C168" s="11"/>
      <c r="D168" s="11"/>
      <c r="E168" s="12"/>
      <c r="F168" s="12"/>
      <c r="G168" s="12"/>
      <c r="H168" s="13"/>
      <c r="I168" s="11"/>
      <c r="J168" s="11"/>
      <c r="K168" s="11"/>
      <c r="L168" s="11"/>
      <c r="M168" s="11"/>
      <c r="N168" s="11"/>
      <c r="O168" s="11"/>
      <c r="P168" s="11"/>
      <c r="Q168" s="11"/>
      <c r="R168" s="11"/>
      <c r="S168" s="11"/>
      <c r="T168" s="11"/>
      <c r="U168" s="11"/>
      <c r="V168" s="11"/>
      <c r="W168" s="11"/>
      <c r="X168" s="11"/>
      <c r="Y168" s="11"/>
      <c r="Z168" s="11"/>
      <c r="AA168" s="11"/>
      <c r="AB168" s="11"/>
      <c r="AC168" s="11"/>
      <c r="AD168" s="11"/>
    </row>
    <row r="169" spans="1:30" ht="12" customHeight="1" x14ac:dyDescent="0.2">
      <c r="A169" s="11"/>
      <c r="B169" s="11"/>
      <c r="C169" s="11"/>
      <c r="D169" s="11"/>
      <c r="E169" s="12"/>
      <c r="F169" s="12"/>
      <c r="G169" s="12"/>
      <c r="H169" s="13"/>
      <c r="I169" s="11"/>
      <c r="J169" s="11"/>
      <c r="K169" s="11"/>
      <c r="L169" s="11"/>
      <c r="M169" s="11"/>
      <c r="N169" s="11"/>
      <c r="O169" s="11"/>
      <c r="P169" s="11"/>
      <c r="Q169" s="11"/>
      <c r="R169" s="11"/>
      <c r="S169" s="11"/>
      <c r="T169" s="11"/>
      <c r="U169" s="11"/>
      <c r="V169" s="11"/>
      <c r="W169" s="11"/>
      <c r="X169" s="11"/>
      <c r="Y169" s="11"/>
      <c r="Z169" s="11"/>
      <c r="AA169" s="11"/>
      <c r="AB169" s="11"/>
      <c r="AC169" s="11"/>
      <c r="AD169" s="11"/>
    </row>
    <row r="170" spans="1:30" ht="12" customHeight="1" x14ac:dyDescent="0.2">
      <c r="A170" s="11"/>
      <c r="B170" s="11"/>
      <c r="C170" s="11"/>
      <c r="D170" s="11"/>
      <c r="E170" s="12"/>
      <c r="F170" s="12"/>
      <c r="G170" s="12"/>
      <c r="H170" s="13"/>
      <c r="I170" s="11"/>
      <c r="J170" s="11"/>
      <c r="K170" s="11"/>
      <c r="L170" s="11"/>
      <c r="M170" s="11"/>
      <c r="N170" s="11"/>
      <c r="O170" s="11"/>
      <c r="P170" s="11"/>
      <c r="Q170" s="11"/>
      <c r="R170" s="11"/>
      <c r="S170" s="11"/>
      <c r="T170" s="11"/>
      <c r="U170" s="11"/>
      <c r="V170" s="11"/>
      <c r="W170" s="11"/>
      <c r="X170" s="11"/>
      <c r="Y170" s="11"/>
      <c r="Z170" s="11"/>
      <c r="AA170" s="11"/>
      <c r="AB170" s="11"/>
      <c r="AC170" s="11"/>
      <c r="AD170" s="11"/>
    </row>
    <row r="171" spans="1:30" ht="12" customHeight="1" x14ac:dyDescent="0.2">
      <c r="A171" s="11"/>
      <c r="B171" s="11"/>
      <c r="C171" s="11"/>
      <c r="D171" s="11"/>
      <c r="E171" s="12"/>
      <c r="F171" s="12"/>
      <c r="G171" s="12"/>
      <c r="H171" s="13"/>
      <c r="I171" s="11"/>
      <c r="J171" s="11"/>
      <c r="K171" s="11"/>
      <c r="L171" s="11"/>
      <c r="M171" s="11"/>
      <c r="N171" s="11"/>
      <c r="O171" s="11"/>
      <c r="P171" s="11"/>
      <c r="Q171" s="11"/>
      <c r="R171" s="11"/>
      <c r="S171" s="11"/>
      <c r="T171" s="11"/>
      <c r="U171" s="11"/>
      <c r="V171" s="11"/>
      <c r="W171" s="11"/>
      <c r="X171" s="11"/>
      <c r="Y171" s="11"/>
      <c r="Z171" s="11"/>
      <c r="AA171" s="11"/>
      <c r="AB171" s="11"/>
      <c r="AC171" s="11"/>
      <c r="AD171" s="11"/>
    </row>
    <row r="172" spans="1:30" ht="12" customHeight="1" x14ac:dyDescent="0.2">
      <c r="A172" s="11"/>
      <c r="B172" s="11"/>
      <c r="C172" s="11"/>
      <c r="D172" s="11"/>
      <c r="E172" s="12"/>
      <c r="F172" s="12"/>
      <c r="G172" s="12"/>
      <c r="H172" s="13"/>
      <c r="I172" s="11"/>
      <c r="J172" s="11"/>
      <c r="K172" s="11"/>
      <c r="L172" s="11"/>
      <c r="M172" s="11"/>
      <c r="N172" s="11"/>
      <c r="O172" s="11"/>
      <c r="P172" s="11"/>
      <c r="Q172" s="11"/>
      <c r="R172" s="11"/>
      <c r="S172" s="11"/>
      <c r="T172" s="11"/>
      <c r="U172" s="11"/>
      <c r="V172" s="11"/>
      <c r="W172" s="11"/>
      <c r="X172" s="11"/>
      <c r="Y172" s="11"/>
      <c r="Z172" s="11"/>
      <c r="AA172" s="11"/>
      <c r="AB172" s="11"/>
      <c r="AC172" s="11"/>
      <c r="AD172" s="11"/>
    </row>
    <row r="173" spans="1:30" ht="12" customHeight="1" x14ac:dyDescent="0.2">
      <c r="A173" s="11"/>
      <c r="B173" s="11"/>
      <c r="C173" s="11"/>
      <c r="D173" s="11"/>
      <c r="E173" s="12"/>
      <c r="F173" s="12"/>
      <c r="G173" s="12"/>
      <c r="H173" s="13"/>
      <c r="I173" s="11"/>
      <c r="J173" s="11"/>
      <c r="K173" s="11"/>
      <c r="L173" s="11"/>
      <c r="M173" s="11"/>
      <c r="N173" s="11"/>
      <c r="O173" s="11"/>
      <c r="P173" s="11"/>
      <c r="Q173" s="11"/>
      <c r="R173" s="11"/>
      <c r="S173" s="11"/>
      <c r="T173" s="11"/>
      <c r="U173" s="11"/>
      <c r="V173" s="11"/>
      <c r="W173" s="11"/>
      <c r="X173" s="11"/>
      <c r="Y173" s="11"/>
      <c r="Z173" s="11"/>
      <c r="AA173" s="11"/>
      <c r="AB173" s="11"/>
      <c r="AC173" s="11"/>
      <c r="AD173" s="11"/>
    </row>
    <row r="174" spans="1:30" ht="12" customHeight="1" x14ac:dyDescent="0.2">
      <c r="A174" s="11"/>
      <c r="B174" s="11"/>
      <c r="C174" s="11"/>
      <c r="D174" s="11"/>
      <c r="E174" s="12"/>
      <c r="F174" s="12"/>
      <c r="G174" s="12"/>
      <c r="H174" s="13"/>
      <c r="I174" s="11"/>
      <c r="J174" s="11"/>
      <c r="K174" s="11"/>
      <c r="L174" s="11"/>
      <c r="M174" s="11"/>
      <c r="N174" s="11"/>
      <c r="O174" s="11"/>
      <c r="P174" s="11"/>
      <c r="Q174" s="11"/>
      <c r="R174" s="11"/>
      <c r="S174" s="11"/>
      <c r="T174" s="11"/>
      <c r="U174" s="11"/>
      <c r="V174" s="11"/>
      <c r="W174" s="11"/>
      <c r="X174" s="11"/>
      <c r="Y174" s="11"/>
      <c r="Z174" s="11"/>
      <c r="AA174" s="11"/>
      <c r="AB174" s="11"/>
      <c r="AC174" s="11"/>
      <c r="AD174" s="11"/>
    </row>
    <row r="175" spans="1:30" ht="12" customHeight="1" x14ac:dyDescent="0.2">
      <c r="A175" s="11"/>
      <c r="B175" s="11"/>
      <c r="C175" s="11"/>
      <c r="D175" s="11"/>
      <c r="E175" s="12"/>
      <c r="F175" s="12"/>
      <c r="G175" s="12"/>
      <c r="H175" s="13"/>
      <c r="I175" s="11"/>
      <c r="J175" s="11"/>
      <c r="K175" s="11"/>
      <c r="L175" s="11"/>
      <c r="M175" s="11"/>
      <c r="N175" s="11"/>
      <c r="O175" s="11"/>
      <c r="P175" s="11"/>
      <c r="Q175" s="11"/>
      <c r="R175" s="11"/>
      <c r="S175" s="11"/>
      <c r="T175" s="11"/>
      <c r="U175" s="11"/>
      <c r="V175" s="11"/>
      <c r="W175" s="11"/>
      <c r="X175" s="11"/>
      <c r="Y175" s="11"/>
      <c r="Z175" s="11"/>
      <c r="AA175" s="11"/>
      <c r="AB175" s="11"/>
      <c r="AC175" s="11"/>
      <c r="AD175" s="11"/>
    </row>
    <row r="176" spans="1:30" ht="12" customHeight="1" x14ac:dyDescent="0.2">
      <c r="A176" s="11"/>
      <c r="B176" s="11"/>
      <c r="C176" s="11"/>
      <c r="D176" s="11"/>
      <c r="E176" s="12"/>
      <c r="F176" s="12"/>
      <c r="G176" s="12"/>
      <c r="H176" s="13"/>
      <c r="I176" s="11"/>
      <c r="J176" s="11"/>
      <c r="K176" s="11"/>
      <c r="L176" s="11"/>
      <c r="M176" s="11"/>
      <c r="N176" s="11"/>
      <c r="O176" s="11"/>
      <c r="P176" s="11"/>
      <c r="Q176" s="11"/>
      <c r="R176" s="11"/>
      <c r="S176" s="11"/>
      <c r="T176" s="11"/>
      <c r="U176" s="11"/>
      <c r="V176" s="11"/>
      <c r="W176" s="11"/>
      <c r="X176" s="11"/>
      <c r="Y176" s="11"/>
      <c r="Z176" s="11"/>
      <c r="AA176" s="11"/>
      <c r="AB176" s="11"/>
      <c r="AC176" s="11"/>
      <c r="AD176" s="11"/>
    </row>
    <row r="177" spans="1:30" ht="12" customHeight="1" x14ac:dyDescent="0.2">
      <c r="A177" s="11"/>
      <c r="B177" s="11"/>
      <c r="C177" s="11"/>
      <c r="D177" s="11"/>
      <c r="E177" s="12"/>
      <c r="F177" s="12"/>
      <c r="G177" s="12"/>
      <c r="H177" s="13"/>
      <c r="I177" s="11"/>
      <c r="J177" s="11"/>
      <c r="K177" s="11"/>
      <c r="L177" s="11"/>
      <c r="M177" s="11"/>
      <c r="N177" s="11"/>
      <c r="O177" s="11"/>
      <c r="P177" s="11"/>
      <c r="Q177" s="11"/>
      <c r="R177" s="11"/>
      <c r="S177" s="11"/>
      <c r="T177" s="11"/>
      <c r="U177" s="11"/>
      <c r="V177" s="11"/>
      <c r="W177" s="11"/>
      <c r="X177" s="11"/>
      <c r="Y177" s="11"/>
      <c r="Z177" s="11"/>
      <c r="AA177" s="11"/>
      <c r="AB177" s="11"/>
      <c r="AC177" s="11"/>
      <c r="AD177" s="11"/>
    </row>
    <row r="178" spans="1:30" ht="12" customHeight="1" x14ac:dyDescent="0.2">
      <c r="A178" s="11"/>
      <c r="B178" s="11"/>
      <c r="C178" s="11"/>
      <c r="D178" s="11"/>
      <c r="E178" s="12"/>
      <c r="F178" s="12"/>
      <c r="G178" s="12"/>
      <c r="H178" s="13"/>
      <c r="I178" s="11"/>
      <c r="J178" s="11"/>
      <c r="K178" s="11"/>
      <c r="L178" s="11"/>
      <c r="M178" s="11"/>
      <c r="N178" s="11"/>
      <c r="O178" s="11"/>
      <c r="P178" s="11"/>
      <c r="Q178" s="11"/>
      <c r="R178" s="11"/>
      <c r="S178" s="11"/>
      <c r="T178" s="11"/>
      <c r="U178" s="11"/>
      <c r="V178" s="11"/>
      <c r="W178" s="11"/>
      <c r="X178" s="11"/>
      <c r="Y178" s="11"/>
      <c r="Z178" s="11"/>
      <c r="AA178" s="11"/>
      <c r="AB178" s="11"/>
      <c r="AC178" s="11"/>
      <c r="AD178" s="11"/>
    </row>
    <row r="179" spans="1:30" ht="12" customHeight="1" x14ac:dyDescent="0.2">
      <c r="A179" s="11"/>
      <c r="B179" s="11"/>
      <c r="C179" s="11"/>
      <c r="D179" s="11"/>
      <c r="E179" s="12"/>
      <c r="F179" s="12"/>
      <c r="G179" s="12"/>
      <c r="H179" s="13"/>
      <c r="I179" s="11"/>
      <c r="J179" s="11"/>
      <c r="K179" s="11"/>
      <c r="L179" s="11"/>
      <c r="M179" s="11"/>
      <c r="N179" s="11"/>
      <c r="O179" s="11"/>
      <c r="P179" s="11"/>
      <c r="Q179" s="11"/>
      <c r="R179" s="11"/>
      <c r="S179" s="11"/>
      <c r="T179" s="11"/>
      <c r="U179" s="11"/>
      <c r="V179" s="11"/>
      <c r="W179" s="11"/>
      <c r="X179" s="11"/>
      <c r="Y179" s="11"/>
      <c r="Z179" s="11"/>
      <c r="AA179" s="11"/>
      <c r="AB179" s="11"/>
      <c r="AC179" s="11"/>
      <c r="AD179" s="11"/>
    </row>
    <row r="180" spans="1:30" ht="12" customHeight="1" x14ac:dyDescent="0.2">
      <c r="A180" s="11"/>
      <c r="B180" s="11"/>
      <c r="C180" s="11"/>
      <c r="D180" s="11"/>
      <c r="E180" s="12"/>
      <c r="F180" s="12"/>
      <c r="G180" s="12"/>
      <c r="H180" s="13"/>
      <c r="I180" s="11"/>
      <c r="J180" s="11"/>
      <c r="K180" s="11"/>
      <c r="L180" s="11"/>
      <c r="M180" s="11"/>
      <c r="N180" s="11"/>
      <c r="O180" s="11"/>
      <c r="P180" s="11"/>
      <c r="Q180" s="11"/>
      <c r="R180" s="11"/>
      <c r="S180" s="11"/>
      <c r="T180" s="11"/>
      <c r="U180" s="11"/>
      <c r="V180" s="11"/>
      <c r="W180" s="11"/>
      <c r="X180" s="11"/>
      <c r="Y180" s="11"/>
      <c r="Z180" s="11"/>
      <c r="AA180" s="11"/>
      <c r="AB180" s="11"/>
      <c r="AC180" s="11"/>
      <c r="AD180" s="11"/>
    </row>
    <row r="181" spans="1:30" ht="12" customHeight="1" x14ac:dyDescent="0.2">
      <c r="A181" s="11"/>
      <c r="B181" s="11"/>
      <c r="C181" s="11"/>
      <c r="D181" s="11"/>
      <c r="E181" s="12"/>
      <c r="F181" s="12"/>
      <c r="G181" s="12"/>
      <c r="H181" s="13"/>
      <c r="I181" s="11"/>
      <c r="J181" s="11"/>
      <c r="K181" s="11"/>
      <c r="L181" s="11"/>
      <c r="M181" s="11"/>
      <c r="N181" s="11"/>
      <c r="O181" s="11"/>
      <c r="P181" s="11"/>
      <c r="Q181" s="11"/>
      <c r="R181" s="11"/>
      <c r="S181" s="11"/>
      <c r="T181" s="11"/>
      <c r="U181" s="11"/>
      <c r="V181" s="11"/>
      <c r="W181" s="11"/>
      <c r="X181" s="11"/>
      <c r="Y181" s="11"/>
      <c r="Z181" s="11"/>
      <c r="AA181" s="11"/>
      <c r="AB181" s="11"/>
      <c r="AC181" s="11"/>
      <c r="AD181" s="11"/>
    </row>
    <row r="182" spans="1:30" ht="12" customHeight="1" x14ac:dyDescent="0.2">
      <c r="A182" s="11"/>
      <c r="B182" s="11"/>
      <c r="C182" s="11"/>
      <c r="D182" s="11"/>
      <c r="E182" s="12"/>
      <c r="F182" s="12"/>
      <c r="G182" s="12"/>
      <c r="H182" s="13"/>
      <c r="I182" s="11"/>
      <c r="J182" s="11"/>
      <c r="K182" s="11"/>
      <c r="L182" s="11"/>
      <c r="M182" s="11"/>
      <c r="N182" s="11"/>
      <c r="O182" s="11"/>
      <c r="P182" s="11"/>
      <c r="Q182" s="11"/>
      <c r="R182" s="11"/>
      <c r="S182" s="11"/>
      <c r="T182" s="11"/>
      <c r="U182" s="11"/>
      <c r="V182" s="11"/>
      <c r="W182" s="11"/>
      <c r="X182" s="11"/>
      <c r="Y182" s="11"/>
      <c r="Z182" s="11"/>
      <c r="AA182" s="11"/>
      <c r="AB182" s="11"/>
      <c r="AC182" s="11"/>
      <c r="AD182" s="11"/>
    </row>
    <row r="183" spans="1:30" ht="12" customHeight="1" x14ac:dyDescent="0.2">
      <c r="A183" s="11"/>
      <c r="B183" s="11"/>
      <c r="C183" s="11"/>
      <c r="D183" s="11"/>
      <c r="E183" s="12"/>
      <c r="F183" s="12"/>
      <c r="G183" s="12"/>
      <c r="H183" s="13"/>
      <c r="I183" s="11"/>
      <c r="J183" s="11"/>
      <c r="K183" s="11"/>
      <c r="L183" s="11"/>
      <c r="M183" s="11"/>
      <c r="N183" s="11"/>
      <c r="O183" s="11"/>
      <c r="P183" s="11"/>
      <c r="Q183" s="11"/>
      <c r="R183" s="11"/>
      <c r="S183" s="11"/>
      <c r="T183" s="11"/>
      <c r="U183" s="11"/>
      <c r="V183" s="11"/>
      <c r="W183" s="11"/>
      <c r="X183" s="11"/>
      <c r="Y183" s="11"/>
      <c r="Z183" s="11"/>
      <c r="AA183" s="11"/>
      <c r="AB183" s="11"/>
      <c r="AC183" s="11"/>
      <c r="AD183" s="11"/>
    </row>
    <row r="184" spans="1:30" ht="12" customHeight="1" x14ac:dyDescent="0.2">
      <c r="A184" s="11"/>
      <c r="B184" s="11"/>
      <c r="C184" s="11"/>
      <c r="D184" s="11"/>
      <c r="E184" s="12"/>
      <c r="F184" s="12"/>
      <c r="G184" s="12"/>
      <c r="H184" s="13"/>
      <c r="I184" s="11"/>
      <c r="J184" s="11"/>
      <c r="K184" s="11"/>
      <c r="L184" s="11"/>
      <c r="M184" s="11"/>
      <c r="N184" s="11"/>
      <c r="O184" s="11"/>
      <c r="P184" s="11"/>
      <c r="Q184" s="11"/>
      <c r="R184" s="11"/>
      <c r="S184" s="11"/>
      <c r="T184" s="11"/>
      <c r="U184" s="11"/>
      <c r="V184" s="11"/>
      <c r="W184" s="11"/>
      <c r="X184" s="11"/>
      <c r="Y184" s="11"/>
      <c r="Z184" s="11"/>
      <c r="AA184" s="11"/>
      <c r="AB184" s="11"/>
      <c r="AC184" s="11"/>
      <c r="AD184" s="11"/>
    </row>
    <row r="185" spans="1:30" ht="12" customHeight="1" x14ac:dyDescent="0.2">
      <c r="A185" s="11"/>
      <c r="B185" s="11"/>
      <c r="C185" s="11"/>
      <c r="D185" s="11"/>
      <c r="E185" s="12"/>
      <c r="F185" s="12"/>
      <c r="G185" s="12"/>
      <c r="H185" s="13"/>
      <c r="I185" s="11"/>
      <c r="J185" s="11"/>
      <c r="K185" s="11"/>
      <c r="L185" s="11"/>
      <c r="M185" s="11"/>
      <c r="N185" s="11"/>
      <c r="O185" s="11"/>
      <c r="P185" s="11"/>
      <c r="Q185" s="11"/>
      <c r="R185" s="11"/>
      <c r="S185" s="11"/>
      <c r="T185" s="11"/>
      <c r="U185" s="11"/>
      <c r="V185" s="11"/>
      <c r="W185" s="11"/>
      <c r="X185" s="11"/>
      <c r="Y185" s="11"/>
      <c r="Z185" s="11"/>
      <c r="AA185" s="11"/>
      <c r="AB185" s="11"/>
      <c r="AC185" s="11"/>
      <c r="AD185" s="11"/>
    </row>
    <row r="186" spans="1:30" ht="12" customHeight="1" x14ac:dyDescent="0.2">
      <c r="A186" s="11"/>
      <c r="B186" s="11"/>
      <c r="C186" s="11"/>
      <c r="D186" s="11"/>
      <c r="E186" s="12"/>
      <c r="F186" s="12"/>
      <c r="G186" s="12"/>
      <c r="H186" s="13"/>
      <c r="I186" s="11"/>
      <c r="J186" s="11"/>
      <c r="K186" s="11"/>
      <c r="L186" s="11"/>
      <c r="M186" s="11"/>
      <c r="N186" s="11"/>
      <c r="O186" s="11"/>
      <c r="P186" s="11"/>
      <c r="Q186" s="11"/>
      <c r="R186" s="11"/>
      <c r="S186" s="11"/>
      <c r="T186" s="11"/>
      <c r="U186" s="11"/>
      <c r="V186" s="11"/>
      <c r="W186" s="11"/>
      <c r="X186" s="11"/>
      <c r="Y186" s="11"/>
      <c r="Z186" s="11"/>
      <c r="AA186" s="11"/>
      <c r="AB186" s="11"/>
      <c r="AC186" s="11"/>
      <c r="AD186" s="11"/>
    </row>
    <row r="187" spans="1:30" ht="12" customHeight="1" x14ac:dyDescent="0.2">
      <c r="A187" s="11"/>
      <c r="B187" s="11"/>
      <c r="C187" s="11"/>
      <c r="D187" s="11"/>
      <c r="E187" s="12"/>
      <c r="F187" s="12"/>
      <c r="G187" s="12"/>
      <c r="H187" s="13"/>
      <c r="I187" s="11"/>
      <c r="J187" s="11"/>
      <c r="K187" s="11"/>
      <c r="L187" s="11"/>
      <c r="M187" s="11"/>
      <c r="N187" s="11"/>
      <c r="O187" s="11"/>
      <c r="P187" s="11"/>
      <c r="Q187" s="11"/>
      <c r="R187" s="11"/>
      <c r="S187" s="11"/>
      <c r="T187" s="11"/>
      <c r="U187" s="11"/>
      <c r="V187" s="11"/>
      <c r="W187" s="11"/>
      <c r="X187" s="11"/>
      <c r="Y187" s="11"/>
      <c r="Z187" s="11"/>
      <c r="AA187" s="11"/>
      <c r="AB187" s="11"/>
      <c r="AC187" s="11"/>
      <c r="AD187" s="11"/>
    </row>
    <row r="188" spans="1:30" ht="12" customHeight="1" x14ac:dyDescent="0.2">
      <c r="A188" s="11"/>
      <c r="B188" s="11"/>
      <c r="C188" s="11"/>
      <c r="D188" s="11"/>
      <c r="E188" s="12"/>
      <c r="F188" s="12"/>
      <c r="G188" s="12"/>
      <c r="H188" s="13"/>
      <c r="I188" s="11"/>
      <c r="J188" s="11"/>
      <c r="K188" s="11"/>
      <c r="L188" s="11"/>
      <c r="M188" s="11"/>
      <c r="N188" s="11"/>
      <c r="O188" s="11"/>
      <c r="P188" s="11"/>
      <c r="Q188" s="11"/>
      <c r="R188" s="11"/>
      <c r="S188" s="11"/>
      <c r="T188" s="11"/>
      <c r="U188" s="11"/>
      <c r="V188" s="11"/>
      <c r="W188" s="11"/>
      <c r="X188" s="11"/>
      <c r="Y188" s="11"/>
      <c r="Z188" s="11"/>
      <c r="AA188" s="11"/>
      <c r="AB188" s="11"/>
      <c r="AC188" s="11"/>
      <c r="AD188" s="11"/>
    </row>
    <row r="189" spans="1:30" ht="12" customHeight="1" x14ac:dyDescent="0.2">
      <c r="A189" s="11"/>
      <c r="B189" s="11"/>
      <c r="C189" s="11"/>
      <c r="D189" s="11"/>
      <c r="E189" s="12"/>
      <c r="F189" s="12"/>
      <c r="G189" s="12"/>
      <c r="H189" s="13"/>
      <c r="I189" s="11"/>
      <c r="J189" s="11"/>
      <c r="K189" s="11"/>
      <c r="L189" s="11"/>
      <c r="M189" s="11"/>
      <c r="N189" s="11"/>
      <c r="O189" s="11"/>
      <c r="P189" s="11"/>
      <c r="Q189" s="11"/>
      <c r="R189" s="11"/>
      <c r="S189" s="11"/>
      <c r="T189" s="11"/>
      <c r="U189" s="11"/>
      <c r="V189" s="11"/>
      <c r="W189" s="11"/>
      <c r="X189" s="11"/>
      <c r="Y189" s="11"/>
      <c r="Z189" s="11"/>
      <c r="AA189" s="11"/>
      <c r="AB189" s="11"/>
      <c r="AC189" s="11"/>
      <c r="AD189" s="11"/>
    </row>
    <row r="190" spans="1:30" ht="12" customHeight="1" x14ac:dyDescent="0.2">
      <c r="A190" s="11"/>
      <c r="B190" s="11"/>
      <c r="C190" s="11"/>
      <c r="D190" s="11"/>
      <c r="E190" s="12"/>
      <c r="F190" s="12"/>
      <c r="G190" s="12"/>
      <c r="H190" s="13"/>
      <c r="I190" s="11"/>
      <c r="J190" s="11"/>
      <c r="K190" s="11"/>
      <c r="L190" s="11"/>
      <c r="M190" s="11"/>
      <c r="N190" s="11"/>
      <c r="O190" s="11"/>
      <c r="P190" s="11"/>
      <c r="Q190" s="11"/>
      <c r="R190" s="11"/>
      <c r="S190" s="11"/>
      <c r="T190" s="11"/>
      <c r="U190" s="11"/>
      <c r="V190" s="11"/>
      <c r="W190" s="11"/>
      <c r="X190" s="11"/>
      <c r="Y190" s="11"/>
      <c r="Z190" s="11"/>
      <c r="AA190" s="11"/>
      <c r="AB190" s="11"/>
      <c r="AC190" s="11"/>
      <c r="AD190" s="11"/>
    </row>
    <row r="191" spans="1:30" ht="12" customHeight="1" x14ac:dyDescent="0.2">
      <c r="A191" s="11"/>
      <c r="B191" s="11"/>
      <c r="C191" s="11"/>
      <c r="D191" s="11"/>
      <c r="E191" s="12"/>
      <c r="F191" s="12"/>
      <c r="G191" s="12"/>
      <c r="H191" s="13"/>
      <c r="I191" s="11"/>
      <c r="J191" s="11"/>
      <c r="K191" s="11"/>
      <c r="L191" s="11"/>
      <c r="M191" s="11"/>
      <c r="N191" s="11"/>
      <c r="O191" s="11"/>
      <c r="P191" s="11"/>
      <c r="Q191" s="11"/>
      <c r="R191" s="11"/>
      <c r="S191" s="11"/>
      <c r="T191" s="11"/>
      <c r="U191" s="11"/>
      <c r="V191" s="11"/>
      <c r="W191" s="11"/>
      <c r="X191" s="11"/>
      <c r="Y191" s="11"/>
      <c r="Z191" s="11"/>
      <c r="AA191" s="11"/>
      <c r="AB191" s="11"/>
      <c r="AC191" s="11"/>
      <c r="AD191" s="11"/>
    </row>
    <row r="192" spans="1:30" ht="12" customHeight="1" x14ac:dyDescent="0.2">
      <c r="A192" s="11"/>
      <c r="B192" s="11"/>
      <c r="C192" s="11"/>
      <c r="D192" s="11"/>
      <c r="E192" s="12"/>
      <c r="F192" s="12"/>
      <c r="G192" s="12"/>
      <c r="H192" s="13"/>
      <c r="I192" s="11"/>
      <c r="J192" s="11"/>
      <c r="K192" s="11"/>
      <c r="L192" s="11"/>
      <c r="M192" s="11"/>
      <c r="N192" s="11"/>
      <c r="O192" s="11"/>
      <c r="P192" s="11"/>
      <c r="Q192" s="11"/>
      <c r="R192" s="11"/>
      <c r="S192" s="11"/>
      <c r="T192" s="11"/>
      <c r="U192" s="11"/>
      <c r="V192" s="11"/>
      <c r="W192" s="11"/>
      <c r="X192" s="11"/>
      <c r="Y192" s="11"/>
      <c r="Z192" s="11"/>
      <c r="AA192" s="11"/>
      <c r="AB192" s="11"/>
      <c r="AC192" s="11"/>
      <c r="AD192" s="11"/>
    </row>
    <row r="193" spans="1:30" ht="12" customHeight="1" x14ac:dyDescent="0.2">
      <c r="A193" s="11"/>
      <c r="B193" s="11"/>
      <c r="C193" s="11"/>
      <c r="D193" s="11"/>
      <c r="E193" s="12"/>
      <c r="F193" s="12"/>
      <c r="G193" s="12"/>
      <c r="H193" s="13"/>
      <c r="I193" s="11"/>
      <c r="J193" s="11"/>
      <c r="K193" s="11"/>
      <c r="L193" s="11"/>
      <c r="M193" s="11"/>
      <c r="N193" s="11"/>
      <c r="O193" s="11"/>
      <c r="P193" s="11"/>
      <c r="Q193" s="11"/>
      <c r="R193" s="11"/>
      <c r="S193" s="11"/>
      <c r="T193" s="11"/>
      <c r="U193" s="11"/>
      <c r="V193" s="11"/>
      <c r="W193" s="11"/>
      <c r="X193" s="11"/>
      <c r="Y193" s="11"/>
      <c r="Z193" s="11"/>
      <c r="AA193" s="11"/>
      <c r="AB193" s="11"/>
      <c r="AC193" s="11"/>
      <c r="AD193" s="11"/>
    </row>
    <row r="194" spans="1:30" ht="12" customHeight="1" x14ac:dyDescent="0.2">
      <c r="A194" s="11"/>
      <c r="B194" s="11"/>
      <c r="C194" s="11"/>
      <c r="D194" s="11"/>
      <c r="E194" s="12"/>
      <c r="F194" s="12"/>
      <c r="G194" s="12"/>
      <c r="H194" s="13"/>
      <c r="I194" s="11"/>
      <c r="J194" s="11"/>
      <c r="K194" s="11"/>
      <c r="L194" s="11"/>
      <c r="M194" s="11"/>
      <c r="N194" s="11"/>
      <c r="O194" s="11"/>
      <c r="P194" s="11"/>
      <c r="Q194" s="11"/>
      <c r="R194" s="11"/>
      <c r="S194" s="11"/>
      <c r="T194" s="11"/>
      <c r="U194" s="11"/>
      <c r="V194" s="11"/>
      <c r="W194" s="11"/>
      <c r="X194" s="11"/>
      <c r="Y194" s="11"/>
      <c r="Z194" s="11"/>
      <c r="AA194" s="11"/>
      <c r="AB194" s="11"/>
      <c r="AC194" s="11"/>
      <c r="AD194" s="11"/>
    </row>
    <row r="195" spans="1:30" ht="12" customHeight="1" x14ac:dyDescent="0.2">
      <c r="A195" s="11"/>
      <c r="B195" s="11"/>
      <c r="C195" s="11"/>
      <c r="D195" s="11"/>
      <c r="E195" s="12"/>
      <c r="F195" s="12"/>
      <c r="G195" s="12"/>
      <c r="H195" s="13"/>
      <c r="I195" s="11"/>
      <c r="J195" s="11"/>
      <c r="K195" s="11"/>
      <c r="L195" s="11"/>
      <c r="M195" s="11"/>
      <c r="N195" s="11"/>
      <c r="O195" s="11"/>
      <c r="P195" s="11"/>
      <c r="Q195" s="11"/>
      <c r="R195" s="11"/>
      <c r="S195" s="11"/>
      <c r="T195" s="11"/>
      <c r="U195" s="11"/>
      <c r="V195" s="11"/>
      <c r="W195" s="11"/>
      <c r="X195" s="11"/>
      <c r="Y195" s="11"/>
      <c r="Z195" s="11"/>
      <c r="AA195" s="11"/>
      <c r="AB195" s="11"/>
      <c r="AC195" s="11"/>
      <c r="AD195" s="11"/>
    </row>
    <row r="196" spans="1:30" ht="12" customHeight="1" x14ac:dyDescent="0.2">
      <c r="A196" s="11"/>
      <c r="B196" s="11"/>
      <c r="C196" s="11"/>
      <c r="D196" s="11"/>
      <c r="E196" s="12"/>
      <c r="F196" s="12"/>
      <c r="G196" s="12"/>
      <c r="H196" s="13"/>
      <c r="I196" s="11"/>
      <c r="J196" s="11"/>
      <c r="K196" s="11"/>
      <c r="L196" s="11"/>
      <c r="M196" s="11"/>
      <c r="N196" s="11"/>
      <c r="O196" s="11"/>
      <c r="P196" s="11"/>
      <c r="Q196" s="11"/>
      <c r="R196" s="11"/>
      <c r="S196" s="11"/>
      <c r="T196" s="11"/>
      <c r="U196" s="11"/>
      <c r="V196" s="11"/>
      <c r="W196" s="11"/>
      <c r="X196" s="11"/>
      <c r="Y196" s="11"/>
      <c r="Z196" s="11"/>
      <c r="AA196" s="11"/>
      <c r="AB196" s="11"/>
      <c r="AC196" s="11"/>
      <c r="AD196" s="11"/>
    </row>
    <row r="197" spans="1:30" ht="12" customHeight="1" x14ac:dyDescent="0.2">
      <c r="A197" s="11"/>
      <c r="B197" s="11"/>
      <c r="C197" s="11"/>
      <c r="D197" s="11"/>
      <c r="E197" s="12"/>
      <c r="F197" s="12"/>
      <c r="G197" s="12"/>
      <c r="H197" s="13"/>
      <c r="I197" s="11"/>
      <c r="J197" s="11"/>
      <c r="K197" s="11"/>
      <c r="L197" s="11"/>
      <c r="M197" s="11"/>
      <c r="N197" s="11"/>
      <c r="O197" s="11"/>
      <c r="P197" s="11"/>
      <c r="Q197" s="11"/>
      <c r="R197" s="11"/>
      <c r="S197" s="11"/>
      <c r="T197" s="11"/>
      <c r="U197" s="11"/>
      <c r="V197" s="11"/>
      <c r="W197" s="11"/>
      <c r="X197" s="11"/>
      <c r="Y197" s="11"/>
      <c r="Z197" s="11"/>
      <c r="AA197" s="11"/>
      <c r="AB197" s="11"/>
      <c r="AC197" s="11"/>
      <c r="AD197" s="11"/>
    </row>
    <row r="198" spans="1:30" ht="12" customHeight="1" x14ac:dyDescent="0.2">
      <c r="A198" s="11"/>
      <c r="B198" s="11"/>
      <c r="C198" s="11"/>
      <c r="D198" s="11"/>
      <c r="E198" s="12"/>
      <c r="F198" s="12"/>
      <c r="G198" s="12"/>
      <c r="H198" s="13"/>
      <c r="I198" s="11"/>
      <c r="J198" s="11"/>
      <c r="K198" s="11"/>
      <c r="L198" s="11"/>
      <c r="M198" s="11"/>
      <c r="N198" s="11"/>
      <c r="O198" s="11"/>
      <c r="P198" s="11"/>
      <c r="Q198" s="11"/>
      <c r="R198" s="11"/>
      <c r="S198" s="11"/>
      <c r="T198" s="11"/>
      <c r="U198" s="11"/>
      <c r="V198" s="11"/>
      <c r="W198" s="11"/>
      <c r="X198" s="11"/>
      <c r="Y198" s="11"/>
      <c r="Z198" s="11"/>
      <c r="AA198" s="11"/>
      <c r="AB198" s="11"/>
      <c r="AC198" s="11"/>
      <c r="AD198" s="11"/>
    </row>
    <row r="199" spans="1:30" ht="12" customHeight="1" x14ac:dyDescent="0.2">
      <c r="A199" s="11"/>
      <c r="B199" s="11"/>
      <c r="C199" s="11"/>
      <c r="D199" s="11"/>
      <c r="E199" s="12"/>
      <c r="F199" s="12"/>
      <c r="G199" s="12"/>
      <c r="H199" s="13"/>
      <c r="I199" s="11"/>
      <c r="J199" s="11"/>
      <c r="K199" s="11"/>
      <c r="L199" s="11"/>
      <c r="M199" s="11"/>
      <c r="N199" s="11"/>
      <c r="O199" s="11"/>
      <c r="P199" s="11"/>
      <c r="Q199" s="11"/>
      <c r="R199" s="11"/>
      <c r="S199" s="11"/>
      <c r="T199" s="11"/>
      <c r="U199" s="11"/>
      <c r="V199" s="11"/>
      <c r="W199" s="11"/>
      <c r="X199" s="11"/>
      <c r="Y199" s="11"/>
      <c r="Z199" s="11"/>
      <c r="AA199" s="11"/>
      <c r="AB199" s="11"/>
      <c r="AC199" s="11"/>
      <c r="AD199" s="11"/>
    </row>
    <row r="200" spans="1:30" ht="12" customHeight="1" x14ac:dyDescent="0.2">
      <c r="A200" s="11"/>
      <c r="B200" s="11"/>
      <c r="C200" s="11"/>
      <c r="D200" s="11"/>
      <c r="E200" s="12"/>
      <c r="F200" s="12"/>
      <c r="G200" s="12"/>
      <c r="H200" s="13"/>
      <c r="I200" s="11"/>
      <c r="J200" s="11"/>
      <c r="K200" s="11"/>
      <c r="L200" s="11"/>
      <c r="M200" s="11"/>
      <c r="N200" s="11"/>
      <c r="O200" s="11"/>
      <c r="P200" s="11"/>
      <c r="Q200" s="11"/>
      <c r="R200" s="11"/>
      <c r="S200" s="11"/>
      <c r="T200" s="11"/>
      <c r="U200" s="11"/>
      <c r="V200" s="11"/>
      <c r="W200" s="11"/>
      <c r="X200" s="11"/>
      <c r="Y200" s="11"/>
      <c r="Z200" s="11"/>
      <c r="AA200" s="11"/>
      <c r="AB200" s="11"/>
      <c r="AC200" s="11"/>
      <c r="AD200" s="11"/>
    </row>
    <row r="201" spans="1:30" ht="12" customHeight="1" x14ac:dyDescent="0.2">
      <c r="A201" s="11"/>
      <c r="B201" s="11"/>
      <c r="C201" s="11"/>
      <c r="D201" s="11"/>
      <c r="E201" s="12"/>
      <c r="F201" s="12"/>
      <c r="G201" s="12"/>
      <c r="H201" s="13"/>
      <c r="I201" s="11"/>
      <c r="J201" s="11"/>
      <c r="K201" s="11"/>
      <c r="L201" s="11"/>
      <c r="M201" s="11"/>
      <c r="N201" s="11"/>
      <c r="O201" s="11"/>
      <c r="P201" s="11"/>
      <c r="Q201" s="11"/>
      <c r="R201" s="11"/>
      <c r="S201" s="11"/>
      <c r="T201" s="11"/>
      <c r="U201" s="11"/>
      <c r="V201" s="11"/>
      <c r="W201" s="11"/>
      <c r="X201" s="11"/>
      <c r="Y201" s="11"/>
      <c r="Z201" s="11"/>
      <c r="AA201" s="11"/>
      <c r="AB201" s="11"/>
      <c r="AC201" s="11"/>
      <c r="AD201" s="11"/>
    </row>
    <row r="202" spans="1:30" ht="12" customHeight="1" x14ac:dyDescent="0.2">
      <c r="A202" s="11"/>
      <c r="B202" s="11"/>
      <c r="C202" s="11"/>
      <c r="D202" s="11"/>
      <c r="E202" s="12"/>
      <c r="F202" s="12"/>
      <c r="G202" s="12"/>
      <c r="H202" s="13"/>
      <c r="I202" s="11"/>
      <c r="J202" s="11"/>
      <c r="K202" s="11"/>
      <c r="L202" s="11"/>
      <c r="M202" s="11"/>
      <c r="N202" s="11"/>
      <c r="O202" s="11"/>
      <c r="P202" s="11"/>
      <c r="Q202" s="11"/>
      <c r="R202" s="11"/>
      <c r="S202" s="11"/>
      <c r="T202" s="11"/>
      <c r="U202" s="11"/>
      <c r="V202" s="11"/>
      <c r="W202" s="11"/>
      <c r="X202" s="11"/>
      <c r="Y202" s="11"/>
      <c r="Z202" s="11"/>
      <c r="AA202" s="11"/>
      <c r="AB202" s="11"/>
      <c r="AC202" s="11"/>
      <c r="AD202" s="11"/>
    </row>
    <row r="203" spans="1:30" ht="12" customHeight="1" x14ac:dyDescent="0.2">
      <c r="A203" s="11"/>
      <c r="B203" s="11"/>
      <c r="C203" s="11"/>
      <c r="D203" s="11"/>
      <c r="E203" s="12"/>
      <c r="F203" s="12"/>
      <c r="G203" s="12"/>
      <c r="H203" s="13"/>
      <c r="I203" s="11"/>
      <c r="J203" s="11"/>
      <c r="K203" s="11"/>
      <c r="L203" s="11"/>
      <c r="M203" s="11"/>
      <c r="N203" s="11"/>
      <c r="O203" s="11"/>
      <c r="P203" s="11"/>
      <c r="Q203" s="11"/>
      <c r="R203" s="11"/>
      <c r="S203" s="11"/>
      <c r="T203" s="11"/>
      <c r="U203" s="11"/>
      <c r="V203" s="11"/>
      <c r="W203" s="11"/>
      <c r="X203" s="11"/>
      <c r="Y203" s="11"/>
      <c r="Z203" s="11"/>
      <c r="AA203" s="11"/>
      <c r="AB203" s="11"/>
      <c r="AC203" s="11"/>
      <c r="AD203" s="11"/>
    </row>
    <row r="204" spans="1:30" ht="12" customHeight="1" x14ac:dyDescent="0.2">
      <c r="A204" s="11"/>
      <c r="B204" s="11"/>
      <c r="C204" s="11"/>
      <c r="D204" s="11"/>
      <c r="E204" s="12"/>
      <c r="F204" s="12"/>
      <c r="G204" s="12"/>
      <c r="H204" s="13"/>
      <c r="I204" s="11"/>
      <c r="J204" s="11"/>
      <c r="K204" s="11"/>
      <c r="L204" s="11"/>
      <c r="M204" s="11"/>
      <c r="N204" s="11"/>
      <c r="O204" s="11"/>
      <c r="P204" s="11"/>
      <c r="Q204" s="11"/>
      <c r="R204" s="11"/>
      <c r="S204" s="11"/>
      <c r="T204" s="11"/>
      <c r="U204" s="11"/>
      <c r="V204" s="11"/>
      <c r="W204" s="11"/>
      <c r="X204" s="11"/>
      <c r="Y204" s="11"/>
      <c r="Z204" s="11"/>
      <c r="AA204" s="11"/>
      <c r="AB204" s="11"/>
      <c r="AC204" s="11"/>
      <c r="AD204" s="11"/>
    </row>
    <row r="205" spans="1:30" ht="12" customHeight="1" x14ac:dyDescent="0.2">
      <c r="A205" s="11"/>
      <c r="B205" s="11"/>
      <c r="C205" s="11"/>
      <c r="D205" s="11"/>
      <c r="E205" s="12"/>
      <c r="F205" s="12"/>
      <c r="G205" s="12"/>
      <c r="H205" s="13"/>
      <c r="I205" s="11"/>
      <c r="J205" s="11"/>
      <c r="K205" s="11"/>
      <c r="L205" s="11"/>
      <c r="M205" s="11"/>
      <c r="N205" s="11"/>
      <c r="O205" s="11"/>
      <c r="P205" s="11"/>
      <c r="Q205" s="11"/>
      <c r="R205" s="11"/>
      <c r="S205" s="11"/>
      <c r="T205" s="11"/>
      <c r="U205" s="11"/>
      <c r="V205" s="11"/>
      <c r="W205" s="11"/>
      <c r="X205" s="11"/>
      <c r="Y205" s="11"/>
      <c r="Z205" s="11"/>
      <c r="AA205" s="11"/>
      <c r="AB205" s="11"/>
      <c r="AC205" s="11"/>
      <c r="AD205" s="11"/>
    </row>
    <row r="206" spans="1:30" ht="12" customHeight="1" x14ac:dyDescent="0.2">
      <c r="A206" s="11"/>
      <c r="B206" s="11"/>
      <c r="C206" s="11"/>
      <c r="D206" s="11"/>
      <c r="E206" s="12"/>
      <c r="F206" s="12"/>
      <c r="G206" s="12"/>
      <c r="H206" s="13"/>
      <c r="I206" s="11"/>
      <c r="J206" s="11"/>
      <c r="K206" s="11"/>
      <c r="L206" s="11"/>
      <c r="M206" s="11"/>
      <c r="N206" s="11"/>
      <c r="O206" s="11"/>
      <c r="P206" s="11"/>
      <c r="Q206" s="11"/>
      <c r="R206" s="11"/>
      <c r="S206" s="11"/>
      <c r="T206" s="11"/>
      <c r="U206" s="11"/>
      <c r="V206" s="11"/>
      <c r="W206" s="11"/>
      <c r="X206" s="11"/>
      <c r="Y206" s="11"/>
      <c r="Z206" s="11"/>
      <c r="AA206" s="11"/>
      <c r="AB206" s="11"/>
      <c r="AC206" s="11"/>
      <c r="AD206" s="11"/>
    </row>
    <row r="207" spans="1:30" ht="12" customHeight="1" x14ac:dyDescent="0.2">
      <c r="A207" s="11"/>
      <c r="B207" s="11"/>
      <c r="C207" s="11"/>
      <c r="D207" s="11"/>
      <c r="E207" s="12"/>
      <c r="F207" s="12"/>
      <c r="G207" s="12"/>
      <c r="H207" s="13"/>
      <c r="I207" s="11"/>
      <c r="J207" s="11"/>
      <c r="K207" s="11"/>
      <c r="L207" s="11"/>
      <c r="M207" s="11"/>
      <c r="N207" s="11"/>
      <c r="O207" s="11"/>
      <c r="P207" s="11"/>
      <c r="Q207" s="11"/>
      <c r="R207" s="11"/>
      <c r="S207" s="11"/>
      <c r="T207" s="11"/>
      <c r="U207" s="11"/>
      <c r="V207" s="11"/>
      <c r="W207" s="11"/>
      <c r="X207" s="11"/>
      <c r="Y207" s="11"/>
      <c r="Z207" s="11"/>
      <c r="AA207" s="11"/>
      <c r="AB207" s="11"/>
      <c r="AC207" s="11"/>
      <c r="AD207" s="11"/>
    </row>
    <row r="208" spans="1:30" ht="12" customHeight="1" x14ac:dyDescent="0.2">
      <c r="A208" s="11"/>
      <c r="B208" s="11"/>
      <c r="C208" s="11"/>
      <c r="D208" s="11"/>
      <c r="E208" s="12"/>
      <c r="F208" s="12"/>
      <c r="G208" s="12"/>
      <c r="H208" s="13"/>
      <c r="I208" s="11"/>
      <c r="J208" s="11"/>
      <c r="K208" s="11"/>
      <c r="L208" s="11"/>
      <c r="M208" s="11"/>
      <c r="N208" s="11"/>
      <c r="O208" s="11"/>
      <c r="P208" s="11"/>
      <c r="Q208" s="11"/>
      <c r="R208" s="11"/>
      <c r="S208" s="11"/>
      <c r="T208" s="11"/>
      <c r="U208" s="11"/>
      <c r="V208" s="11"/>
      <c r="W208" s="11"/>
      <c r="X208" s="11"/>
      <c r="Y208" s="11"/>
      <c r="Z208" s="11"/>
      <c r="AA208" s="11"/>
      <c r="AB208" s="11"/>
      <c r="AC208" s="11"/>
      <c r="AD208" s="11"/>
    </row>
    <row r="209" spans="1:30" ht="12" customHeight="1" x14ac:dyDescent="0.2">
      <c r="A209" s="11"/>
      <c r="B209" s="11"/>
      <c r="C209" s="11"/>
      <c r="D209" s="11"/>
      <c r="E209" s="12"/>
      <c r="F209" s="12"/>
      <c r="G209" s="12"/>
      <c r="H209" s="13"/>
      <c r="I209" s="11"/>
      <c r="J209" s="11"/>
      <c r="K209" s="11"/>
      <c r="L209" s="11"/>
      <c r="M209" s="11"/>
      <c r="N209" s="11"/>
      <c r="O209" s="11"/>
      <c r="P209" s="11"/>
      <c r="Q209" s="11"/>
      <c r="R209" s="11"/>
      <c r="S209" s="11"/>
      <c r="T209" s="11"/>
      <c r="U209" s="11"/>
      <c r="V209" s="11"/>
      <c r="W209" s="11"/>
      <c r="X209" s="11"/>
      <c r="Y209" s="11"/>
      <c r="Z209" s="11"/>
      <c r="AA209" s="11"/>
      <c r="AB209" s="11"/>
      <c r="AC209" s="11"/>
      <c r="AD209" s="11"/>
    </row>
    <row r="210" spans="1:30" ht="12" customHeight="1" x14ac:dyDescent="0.2">
      <c r="A210" s="11"/>
      <c r="B210" s="11"/>
      <c r="C210" s="11"/>
      <c r="D210" s="11"/>
      <c r="E210" s="12"/>
      <c r="F210" s="12"/>
      <c r="G210" s="12"/>
      <c r="H210" s="13"/>
      <c r="I210" s="11"/>
      <c r="J210" s="11"/>
      <c r="K210" s="11"/>
      <c r="L210" s="11"/>
      <c r="M210" s="11"/>
      <c r="N210" s="11"/>
      <c r="O210" s="11"/>
      <c r="P210" s="11"/>
      <c r="Q210" s="11"/>
      <c r="R210" s="11"/>
      <c r="S210" s="11"/>
      <c r="T210" s="11"/>
      <c r="U210" s="11"/>
      <c r="V210" s="11"/>
      <c r="W210" s="11"/>
      <c r="X210" s="11"/>
      <c r="Y210" s="11"/>
      <c r="Z210" s="11"/>
      <c r="AA210" s="11"/>
      <c r="AB210" s="11"/>
      <c r="AC210" s="11"/>
      <c r="AD210" s="11"/>
    </row>
    <row r="211" spans="1:30" ht="12" customHeight="1" x14ac:dyDescent="0.2">
      <c r="A211" s="11"/>
      <c r="B211" s="11"/>
      <c r="C211" s="11"/>
      <c r="D211" s="11"/>
      <c r="E211" s="12"/>
      <c r="F211" s="12"/>
      <c r="G211" s="12"/>
      <c r="H211" s="13"/>
      <c r="I211" s="11"/>
      <c r="J211" s="11"/>
      <c r="K211" s="11"/>
      <c r="L211" s="11"/>
      <c r="M211" s="11"/>
      <c r="N211" s="11"/>
      <c r="O211" s="11"/>
      <c r="P211" s="11"/>
      <c r="Q211" s="11"/>
      <c r="R211" s="11"/>
      <c r="S211" s="11"/>
      <c r="T211" s="11"/>
      <c r="U211" s="11"/>
      <c r="V211" s="11"/>
      <c r="W211" s="11"/>
      <c r="X211" s="11"/>
      <c r="Y211" s="11"/>
      <c r="Z211" s="11"/>
      <c r="AA211" s="11"/>
      <c r="AB211" s="11"/>
      <c r="AC211" s="11"/>
      <c r="AD211" s="11"/>
    </row>
    <row r="212" spans="1:30" ht="12" customHeight="1" x14ac:dyDescent="0.2">
      <c r="A212" s="11"/>
      <c r="B212" s="11"/>
      <c r="C212" s="11"/>
      <c r="D212" s="11"/>
      <c r="E212" s="12"/>
      <c r="F212" s="12"/>
      <c r="G212" s="12"/>
      <c r="H212" s="13"/>
      <c r="I212" s="11"/>
      <c r="J212" s="11"/>
      <c r="K212" s="11"/>
      <c r="L212" s="11"/>
      <c r="M212" s="11"/>
      <c r="N212" s="11"/>
      <c r="O212" s="11"/>
      <c r="P212" s="11"/>
      <c r="Q212" s="11"/>
      <c r="R212" s="11"/>
      <c r="S212" s="11"/>
      <c r="T212" s="11"/>
      <c r="U212" s="11"/>
      <c r="V212" s="11"/>
      <c r="W212" s="11"/>
      <c r="X212" s="11"/>
      <c r="Y212" s="11"/>
      <c r="Z212" s="11"/>
      <c r="AA212" s="11"/>
      <c r="AB212" s="11"/>
      <c r="AC212" s="11"/>
      <c r="AD212" s="11"/>
    </row>
    <row r="213" spans="1:30" ht="12" customHeight="1" x14ac:dyDescent="0.2">
      <c r="A213" s="11"/>
      <c r="B213" s="11"/>
      <c r="C213" s="11"/>
      <c r="D213" s="11"/>
      <c r="E213" s="12"/>
      <c r="F213" s="12"/>
      <c r="G213" s="12"/>
      <c r="H213" s="13"/>
      <c r="I213" s="11"/>
      <c r="J213" s="11"/>
      <c r="K213" s="11"/>
      <c r="L213" s="11"/>
      <c r="M213" s="11"/>
      <c r="N213" s="11"/>
      <c r="O213" s="11"/>
      <c r="P213" s="11"/>
      <c r="Q213" s="11"/>
      <c r="R213" s="11"/>
      <c r="S213" s="11"/>
      <c r="T213" s="11"/>
      <c r="U213" s="11"/>
      <c r="V213" s="11"/>
      <c r="W213" s="11"/>
      <c r="X213" s="11"/>
      <c r="Y213" s="11"/>
      <c r="Z213" s="11"/>
      <c r="AA213" s="11"/>
      <c r="AB213" s="11"/>
      <c r="AC213" s="11"/>
      <c r="AD213" s="11"/>
    </row>
    <row r="214" spans="1:30" ht="12" customHeight="1" x14ac:dyDescent="0.2">
      <c r="A214" s="11"/>
      <c r="B214" s="11"/>
      <c r="C214" s="11"/>
      <c r="D214" s="11"/>
      <c r="E214" s="12"/>
      <c r="F214" s="12"/>
      <c r="G214" s="12"/>
      <c r="H214" s="13"/>
      <c r="I214" s="11"/>
      <c r="J214" s="11"/>
      <c r="K214" s="11"/>
      <c r="L214" s="11"/>
      <c r="M214" s="11"/>
      <c r="N214" s="11"/>
      <c r="O214" s="11"/>
      <c r="P214" s="11"/>
      <c r="Q214" s="11"/>
      <c r="R214" s="11"/>
      <c r="S214" s="11"/>
      <c r="T214" s="11"/>
      <c r="U214" s="11"/>
      <c r="V214" s="11"/>
      <c r="W214" s="11"/>
      <c r="X214" s="11"/>
      <c r="Y214" s="11"/>
      <c r="Z214" s="11"/>
      <c r="AA214" s="11"/>
      <c r="AB214" s="11"/>
      <c r="AC214" s="11"/>
      <c r="AD214" s="11"/>
    </row>
    <row r="215" spans="1:30" ht="12" customHeight="1" x14ac:dyDescent="0.2">
      <c r="A215" s="11"/>
      <c r="B215" s="11"/>
      <c r="C215" s="11"/>
      <c r="D215" s="11"/>
      <c r="E215" s="12"/>
      <c r="F215" s="12"/>
      <c r="G215" s="12"/>
      <c r="H215" s="13"/>
      <c r="I215" s="11"/>
      <c r="J215" s="11"/>
      <c r="K215" s="11"/>
      <c r="L215" s="11"/>
      <c r="M215" s="11"/>
      <c r="N215" s="11"/>
      <c r="O215" s="11"/>
      <c r="P215" s="11"/>
      <c r="Q215" s="11"/>
      <c r="R215" s="11"/>
      <c r="S215" s="11"/>
      <c r="T215" s="11"/>
      <c r="U215" s="11"/>
      <c r="V215" s="11"/>
      <c r="W215" s="11"/>
      <c r="X215" s="11"/>
      <c r="Y215" s="11"/>
      <c r="Z215" s="11"/>
      <c r="AA215" s="11"/>
      <c r="AB215" s="11"/>
      <c r="AC215" s="11"/>
      <c r="AD215" s="11"/>
    </row>
    <row r="216" spans="1:30" ht="12" customHeight="1" x14ac:dyDescent="0.2">
      <c r="A216" s="11"/>
      <c r="B216" s="11"/>
      <c r="C216" s="11"/>
      <c r="D216" s="11"/>
      <c r="E216" s="12"/>
      <c r="F216" s="12"/>
      <c r="G216" s="12"/>
      <c r="H216" s="13"/>
      <c r="I216" s="11"/>
      <c r="J216" s="11"/>
      <c r="K216" s="11"/>
      <c r="L216" s="11"/>
      <c r="M216" s="11"/>
      <c r="N216" s="11"/>
      <c r="O216" s="11"/>
      <c r="P216" s="11"/>
      <c r="Q216" s="11"/>
      <c r="R216" s="11"/>
      <c r="S216" s="11"/>
      <c r="T216" s="11"/>
      <c r="U216" s="11"/>
      <c r="V216" s="11"/>
      <c r="W216" s="11"/>
      <c r="X216" s="11"/>
      <c r="Y216" s="11"/>
      <c r="Z216" s="11"/>
      <c r="AA216" s="11"/>
      <c r="AB216" s="11"/>
      <c r="AC216" s="11"/>
      <c r="AD216" s="11"/>
    </row>
    <row r="217" spans="1:30" ht="12" customHeight="1" x14ac:dyDescent="0.2">
      <c r="A217" s="11"/>
      <c r="B217" s="11"/>
      <c r="C217" s="11"/>
      <c r="D217" s="11"/>
      <c r="E217" s="12"/>
      <c r="F217" s="12"/>
      <c r="G217" s="12"/>
      <c r="H217" s="13"/>
      <c r="I217" s="11"/>
      <c r="J217" s="11"/>
      <c r="K217" s="11"/>
      <c r="L217" s="11"/>
      <c r="M217" s="11"/>
      <c r="N217" s="11"/>
      <c r="O217" s="11"/>
      <c r="P217" s="11"/>
      <c r="Q217" s="11"/>
      <c r="R217" s="11"/>
      <c r="S217" s="11"/>
      <c r="T217" s="11"/>
      <c r="U217" s="11"/>
      <c r="V217" s="11"/>
      <c r="W217" s="11"/>
      <c r="X217" s="11"/>
      <c r="Y217" s="11"/>
      <c r="Z217" s="11"/>
      <c r="AA217" s="11"/>
      <c r="AB217" s="11"/>
      <c r="AC217" s="11"/>
      <c r="AD217" s="11"/>
    </row>
    <row r="218" spans="1:30" ht="12" customHeight="1" x14ac:dyDescent="0.2">
      <c r="A218" s="11"/>
      <c r="B218" s="11"/>
      <c r="C218" s="11"/>
      <c r="D218" s="11"/>
      <c r="E218" s="12"/>
      <c r="F218" s="12"/>
      <c r="G218" s="12"/>
      <c r="H218" s="13"/>
      <c r="I218" s="11"/>
      <c r="J218" s="11"/>
      <c r="K218" s="11"/>
      <c r="L218" s="11"/>
      <c r="M218" s="11"/>
      <c r="N218" s="11"/>
      <c r="O218" s="11"/>
      <c r="P218" s="11"/>
      <c r="Q218" s="11"/>
      <c r="R218" s="11"/>
      <c r="S218" s="11"/>
      <c r="T218" s="11"/>
      <c r="U218" s="11"/>
      <c r="V218" s="11"/>
      <c r="W218" s="11"/>
      <c r="X218" s="11"/>
      <c r="Y218" s="11"/>
      <c r="Z218" s="11"/>
      <c r="AA218" s="11"/>
      <c r="AB218" s="11"/>
      <c r="AC218" s="11"/>
      <c r="AD218" s="11"/>
    </row>
    <row r="219" spans="1:30" ht="12" customHeight="1" x14ac:dyDescent="0.2">
      <c r="A219" s="11"/>
      <c r="B219" s="11"/>
      <c r="C219" s="11"/>
      <c r="D219" s="11"/>
      <c r="E219" s="12"/>
      <c r="F219" s="12"/>
      <c r="G219" s="12"/>
      <c r="H219" s="13"/>
      <c r="I219" s="11"/>
      <c r="J219" s="11"/>
      <c r="K219" s="11"/>
      <c r="L219" s="11"/>
      <c r="M219" s="11"/>
      <c r="N219" s="11"/>
      <c r="O219" s="11"/>
      <c r="P219" s="11"/>
      <c r="Q219" s="11"/>
      <c r="R219" s="11"/>
      <c r="S219" s="11"/>
      <c r="T219" s="11"/>
      <c r="U219" s="11"/>
      <c r="V219" s="11"/>
      <c r="W219" s="11"/>
      <c r="X219" s="11"/>
      <c r="Y219" s="11"/>
      <c r="Z219" s="11"/>
      <c r="AA219" s="11"/>
      <c r="AB219" s="11"/>
      <c r="AC219" s="11"/>
      <c r="AD219" s="11"/>
    </row>
    <row r="220" spans="1:30" ht="12" customHeight="1" x14ac:dyDescent="0.2">
      <c r="A220" s="11"/>
      <c r="B220" s="11"/>
      <c r="C220" s="11"/>
      <c r="D220" s="11"/>
      <c r="E220" s="12"/>
      <c r="F220" s="12"/>
      <c r="G220" s="12"/>
      <c r="H220" s="13"/>
      <c r="I220" s="11"/>
      <c r="J220" s="11"/>
      <c r="K220" s="11"/>
      <c r="L220" s="11"/>
      <c r="M220" s="11"/>
      <c r="N220" s="11"/>
      <c r="O220" s="11"/>
      <c r="P220" s="11"/>
      <c r="Q220" s="11"/>
      <c r="R220" s="11"/>
      <c r="S220" s="11"/>
      <c r="T220" s="11"/>
      <c r="U220" s="11"/>
      <c r="V220" s="11"/>
      <c r="W220" s="11"/>
      <c r="X220" s="11"/>
      <c r="Y220" s="11"/>
      <c r="Z220" s="11"/>
      <c r="AA220" s="11"/>
      <c r="AB220" s="11"/>
      <c r="AC220" s="11"/>
      <c r="AD220" s="11"/>
    </row>
    <row r="221" spans="1:30" ht="12" customHeight="1" x14ac:dyDescent="0.2">
      <c r="A221" s="11"/>
      <c r="B221" s="11"/>
      <c r="C221" s="11"/>
      <c r="D221" s="11"/>
      <c r="E221" s="12"/>
      <c r="F221" s="12"/>
      <c r="G221" s="12"/>
      <c r="H221" s="13"/>
      <c r="I221" s="11"/>
      <c r="J221" s="11"/>
      <c r="K221" s="11"/>
      <c r="L221" s="11"/>
      <c r="M221" s="11"/>
      <c r="N221" s="11"/>
      <c r="O221" s="11"/>
      <c r="P221" s="11"/>
      <c r="Q221" s="11"/>
      <c r="R221" s="11"/>
      <c r="S221" s="11"/>
      <c r="T221" s="11"/>
      <c r="U221" s="11"/>
      <c r="V221" s="11"/>
      <c r="W221" s="11"/>
      <c r="X221" s="11"/>
      <c r="Y221" s="11"/>
      <c r="Z221" s="11"/>
      <c r="AA221" s="11"/>
      <c r="AB221" s="11"/>
      <c r="AC221" s="11"/>
      <c r="AD221" s="11"/>
    </row>
    <row r="222" spans="1:30" ht="12" customHeight="1" x14ac:dyDescent="0.2">
      <c r="A222" s="11"/>
      <c r="B222" s="11"/>
      <c r="C222" s="11"/>
      <c r="D222" s="11"/>
      <c r="E222" s="12"/>
      <c r="F222" s="12"/>
      <c r="G222" s="12"/>
      <c r="H222" s="13"/>
      <c r="I222" s="11"/>
      <c r="J222" s="11"/>
      <c r="K222" s="11"/>
      <c r="L222" s="11"/>
      <c r="M222" s="11"/>
      <c r="N222" s="11"/>
      <c r="O222" s="11"/>
      <c r="P222" s="11"/>
      <c r="Q222" s="11"/>
      <c r="R222" s="11"/>
      <c r="S222" s="11"/>
      <c r="T222" s="11"/>
      <c r="U222" s="11"/>
      <c r="V222" s="11"/>
      <c r="W222" s="11"/>
      <c r="X222" s="11"/>
      <c r="Y222" s="11"/>
      <c r="Z222" s="11"/>
      <c r="AA222" s="11"/>
      <c r="AB222" s="11"/>
      <c r="AC222" s="11"/>
      <c r="AD222" s="11"/>
    </row>
    <row r="223" spans="1:30" ht="12" customHeight="1" x14ac:dyDescent="0.2">
      <c r="A223" s="11"/>
      <c r="B223" s="11"/>
      <c r="C223" s="11"/>
      <c r="D223" s="11"/>
      <c r="E223" s="12"/>
      <c r="F223" s="12"/>
      <c r="G223" s="12"/>
      <c r="H223" s="13"/>
      <c r="I223" s="11"/>
      <c r="J223" s="11"/>
      <c r="K223" s="11"/>
      <c r="L223" s="11"/>
      <c r="M223" s="11"/>
      <c r="N223" s="11"/>
      <c r="O223" s="11"/>
      <c r="P223" s="11"/>
      <c r="Q223" s="11"/>
      <c r="R223" s="11"/>
      <c r="S223" s="11"/>
      <c r="T223" s="11"/>
      <c r="U223" s="11"/>
      <c r="V223" s="11"/>
      <c r="W223" s="11"/>
      <c r="X223" s="11"/>
      <c r="Y223" s="11"/>
      <c r="Z223" s="11"/>
      <c r="AA223" s="11"/>
      <c r="AB223" s="11"/>
      <c r="AC223" s="11"/>
      <c r="AD223" s="11"/>
    </row>
    <row r="224" spans="1:30"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62">
    <mergeCell ref="V6:V15"/>
    <mergeCell ref="W6:W21"/>
    <mergeCell ref="M6:N21"/>
    <mergeCell ref="AD6:AD21"/>
    <mergeCell ref="AB23:AC23"/>
    <mergeCell ref="Y6:Y21"/>
    <mergeCell ref="Z6:Z21"/>
    <mergeCell ref="AA6:AA14"/>
    <mergeCell ref="AB6:AB21"/>
    <mergeCell ref="AC6:AC21"/>
    <mergeCell ref="M23:N23"/>
    <mergeCell ref="O6:P10"/>
    <mergeCell ref="R6:R21"/>
    <mergeCell ref="S6:S21"/>
    <mergeCell ref="T6:T15"/>
    <mergeCell ref="U6:U21"/>
    <mergeCell ref="F3:F4"/>
    <mergeCell ref="A6:A21"/>
    <mergeCell ref="B6:B21"/>
    <mergeCell ref="C6:C21"/>
    <mergeCell ref="D6:D21"/>
    <mergeCell ref="E6:E21"/>
    <mergeCell ref="A3:A4"/>
    <mergeCell ref="B3:B4"/>
    <mergeCell ref="C3:C4"/>
    <mergeCell ref="D3:D4"/>
    <mergeCell ref="E3:E4"/>
    <mergeCell ref="F6:F21"/>
    <mergeCell ref="W1:Y1"/>
    <mergeCell ref="Z1:AC1"/>
    <mergeCell ref="A1:B1"/>
    <mergeCell ref="T2:Y2"/>
    <mergeCell ref="Z2:AA2"/>
    <mergeCell ref="C1:F1"/>
    <mergeCell ref="H1:L1"/>
    <mergeCell ref="N1:P1"/>
    <mergeCell ref="Q1:R1"/>
    <mergeCell ref="T1:U1"/>
    <mergeCell ref="A2:D2"/>
    <mergeCell ref="E2:L2"/>
    <mergeCell ref="M2:S2"/>
    <mergeCell ref="AB2:AC3"/>
    <mergeCell ref="V3:W3"/>
    <mergeCell ref="Y3:Y4"/>
    <mergeCell ref="G6:G21"/>
    <mergeCell ref="H6:H21"/>
    <mergeCell ref="I6:I21"/>
    <mergeCell ref="K6:K21"/>
    <mergeCell ref="L6:L21"/>
    <mergeCell ref="J7:J21"/>
    <mergeCell ref="AD2:AD3"/>
    <mergeCell ref="Z3:AA3"/>
    <mergeCell ref="G3:G4"/>
    <mergeCell ref="H3:H4"/>
    <mergeCell ref="I3:I4"/>
    <mergeCell ref="J3:J4"/>
    <mergeCell ref="M3:M4"/>
    <mergeCell ref="N3:N4"/>
    <mergeCell ref="O3:P3"/>
    <mergeCell ref="R3:R4"/>
    <mergeCell ref="S3:S4"/>
    <mergeCell ref="T3:U3"/>
  </mergeCells>
  <conditionalFormatting sqref="Q22:Q23 X22:X23">
    <cfRule type="cellIs" dxfId="19" priority="11" stopIfTrue="1" operator="greaterThan">
      <formula>1</formula>
    </cfRule>
  </conditionalFormatting>
  <conditionalFormatting sqref="Q22:Q23 X22:X23">
    <cfRule type="cellIs" dxfId="18" priority="12" stopIfTrue="1" operator="between">
      <formula>0.75</formula>
      <formula>1</formula>
    </cfRule>
  </conditionalFormatting>
  <conditionalFormatting sqref="Q22:Q23 X22:X23">
    <cfRule type="cellIs" dxfId="17" priority="13" stopIfTrue="1" operator="between">
      <formula>0.5</formula>
      <formula>0.7499</formula>
    </cfRule>
  </conditionalFormatting>
  <conditionalFormatting sqref="Q22:Q23 X22:X23">
    <cfRule type="cellIs" dxfId="16" priority="14" stopIfTrue="1" operator="between">
      <formula>0.25</formula>
      <formula>0.4999</formula>
    </cfRule>
  </conditionalFormatting>
  <conditionalFormatting sqref="Q22:Q23 X22:X23">
    <cfRule type="cellIs" dxfId="15" priority="15" operator="between">
      <formula>0</formula>
      <formula>0.2499</formula>
    </cfRule>
  </conditionalFormatting>
  <conditionalFormatting sqref="Q22:Q23 X22:X23">
    <cfRule type="cellIs" dxfId="14" priority="16" operator="between">
      <formula>2.01</formula>
      <formula>100</formula>
    </cfRule>
  </conditionalFormatting>
  <conditionalFormatting sqref="Q22:Q23 X22:X23">
    <cfRule type="cellIs" dxfId="13" priority="17" stopIfTrue="1" operator="between">
      <formula>1.75</formula>
      <formula>2</formula>
    </cfRule>
  </conditionalFormatting>
  <conditionalFormatting sqref="Q22:Q23 X22:X23">
    <cfRule type="cellIs" dxfId="12" priority="18" stopIfTrue="1" operator="between">
      <formula>1.5</formula>
      <formula>1.7499</formula>
    </cfRule>
  </conditionalFormatting>
  <conditionalFormatting sqref="Q22:Q23 X22:X23">
    <cfRule type="cellIs" dxfId="11" priority="19" stopIfTrue="1" operator="between">
      <formula>1.249</formula>
      <formula>1.499</formula>
    </cfRule>
  </conditionalFormatting>
  <conditionalFormatting sqref="Q22:Q23 X22:X23">
    <cfRule type="cellIs" dxfId="10" priority="20" stopIfTrue="1" operator="between">
      <formula>1.05</formula>
      <formula>1.2499</formula>
    </cfRule>
  </conditionalFormatting>
  <conditionalFormatting sqref="Q6:Q21 X6:X21">
    <cfRule type="cellIs" dxfId="9" priority="1" stopIfTrue="1" operator="greaterThan">
      <formula>1</formula>
    </cfRule>
  </conditionalFormatting>
  <conditionalFormatting sqref="Q6:Q21 X6:X21">
    <cfRule type="cellIs" dxfId="8" priority="2" stopIfTrue="1" operator="between">
      <formula>0.75</formula>
      <formula>1</formula>
    </cfRule>
  </conditionalFormatting>
  <conditionalFormatting sqref="Q6:Q21 X6:X21">
    <cfRule type="cellIs" dxfId="7" priority="3" stopIfTrue="1" operator="between">
      <formula>0.5</formula>
      <formula>0.7499</formula>
    </cfRule>
  </conditionalFormatting>
  <conditionalFormatting sqref="Q6:Q21 X6:X21">
    <cfRule type="cellIs" dxfId="6" priority="4" stopIfTrue="1" operator="between">
      <formula>0.25</formula>
      <formula>0.4999</formula>
    </cfRule>
  </conditionalFormatting>
  <conditionalFormatting sqref="Q6:Q21 X6:X21">
    <cfRule type="cellIs" dxfId="5" priority="5" operator="between">
      <formula>0</formula>
      <formula>0.2499</formula>
    </cfRule>
  </conditionalFormatting>
  <conditionalFormatting sqref="Q6:Q21 X6:X21">
    <cfRule type="cellIs" dxfId="4" priority="6" operator="between">
      <formula>2.01</formula>
      <formula>100</formula>
    </cfRule>
  </conditionalFormatting>
  <conditionalFormatting sqref="Q6:Q21 X6:X21">
    <cfRule type="cellIs" dxfId="3" priority="7" stopIfTrue="1" operator="between">
      <formula>1.75</formula>
      <formula>2</formula>
    </cfRule>
  </conditionalFormatting>
  <conditionalFormatting sqref="Q6:Q21 X6:X21">
    <cfRule type="cellIs" dxfId="2" priority="8" stopIfTrue="1" operator="between">
      <formula>1.5</formula>
      <formula>1.7499</formula>
    </cfRule>
  </conditionalFormatting>
  <conditionalFormatting sqref="Q6:Q21 X6:X21">
    <cfRule type="cellIs" dxfId="1" priority="9" stopIfTrue="1" operator="between">
      <formula>1.249</formula>
      <formula>1.499</formula>
    </cfRule>
  </conditionalFormatting>
  <conditionalFormatting sqref="Q6:Q21 X6:X21">
    <cfRule type="cellIs" dxfId="0" priority="10" stopIfTrue="1" operator="between">
      <formula>1.05</formula>
      <formula>1.2499</formula>
    </cfRule>
  </conditionalFormatting>
  <pageMargins left="0.39370078740157483" right="0.39370078740157483" top="0.98425196850393704" bottom="0.59055118110236227" header="0" footer="0"/>
  <pageSetup paperSize="281" scale="30" orientation="landscape" r:id="rId1"/>
  <headerFooter>
    <oddHeader>&amp;R Proceso de Planeación Subproceso de Planeación Socioeconómica 
FORMULACION Y SEGUIMIENTO AL PLAN ACCION</oddHeader>
    <oddFooter>&amp;L 1351-F-PSE-12-V5&amp;CPágina &amp;P de &amp;N&amp;RRegistrado SIG:28/12/2020</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Hoja1!#REF!</xm:f>
          </x14:formula1>
          <xm:sqref>Z1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9746D-9A77-4A6E-907E-852D960E1399}">
  <dimension ref="C2:C8"/>
  <sheetViews>
    <sheetView workbookViewId="0">
      <selection activeCell="C2" sqref="C2:C3"/>
    </sheetView>
  </sheetViews>
  <sheetFormatPr baseColWidth="10" defaultRowHeight="14.25" x14ac:dyDescent="0.2"/>
  <cols>
    <col min="3" max="3" width="17.625" customWidth="1"/>
  </cols>
  <sheetData>
    <row r="2" spans="3:3" x14ac:dyDescent="0.2">
      <c r="C2" s="292" t="s">
        <v>176</v>
      </c>
    </row>
    <row r="3" spans="3:3" x14ac:dyDescent="0.2">
      <c r="C3" s="292"/>
    </row>
    <row r="5" spans="3:3" x14ac:dyDescent="0.2">
      <c r="C5" s="93" t="s">
        <v>93</v>
      </c>
    </row>
    <row r="6" spans="3:3" x14ac:dyDescent="0.2">
      <c r="C6" s="93" t="s">
        <v>177</v>
      </c>
    </row>
    <row r="7" spans="3:3" x14ac:dyDescent="0.2">
      <c r="C7" s="93" t="s">
        <v>178</v>
      </c>
    </row>
    <row r="8" spans="3:3" x14ac:dyDescent="0.2">
      <c r="C8" s="93" t="s">
        <v>179</v>
      </c>
    </row>
  </sheetData>
  <mergeCells count="1">
    <mergeCell ref="C2: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4.625" customWidth="1"/>
    <col min="2" max="2" width="17.25" customWidth="1"/>
    <col min="3" max="6" width="9.375" customWidth="1"/>
  </cols>
  <sheetData>
    <row r="1" spans="1:2" ht="14.25" customHeight="1" x14ac:dyDescent="0.25">
      <c r="A1" s="15" t="s">
        <v>19</v>
      </c>
      <c r="B1" s="15" t="s">
        <v>22</v>
      </c>
    </row>
    <row r="2" spans="1:2" ht="14.25" customHeight="1" x14ac:dyDescent="0.2"/>
    <row r="3" spans="1:2" ht="14.25" customHeight="1" x14ac:dyDescent="0.25">
      <c r="A3" s="15" t="s">
        <v>59</v>
      </c>
      <c r="B3" s="15" t="s">
        <v>60</v>
      </c>
    </row>
    <row r="4" spans="1:2" ht="14.25" customHeight="1" x14ac:dyDescent="0.25">
      <c r="A4" s="15" t="s">
        <v>61</v>
      </c>
      <c r="B4" s="15" t="s">
        <v>62</v>
      </c>
    </row>
    <row r="5" spans="1:2" ht="14.25" customHeight="1" x14ac:dyDescent="0.25">
      <c r="A5" s="15" t="s">
        <v>63</v>
      </c>
      <c r="B5" s="15" t="s">
        <v>64</v>
      </c>
    </row>
    <row r="6" spans="1:2" ht="14.25" customHeight="1" x14ac:dyDescent="0.25">
      <c r="A6" s="15" t="s">
        <v>65</v>
      </c>
      <c r="B6" s="15" t="s">
        <v>66</v>
      </c>
    </row>
    <row r="7" spans="1:2" ht="14.25" customHeight="1" x14ac:dyDescent="0.25">
      <c r="A7" s="15" t="s">
        <v>67</v>
      </c>
      <c r="B7" s="15" t="s">
        <v>68</v>
      </c>
    </row>
    <row r="8" spans="1:2" ht="14.25" customHeight="1" x14ac:dyDescent="0.25">
      <c r="A8" s="15" t="s">
        <v>69</v>
      </c>
      <c r="B8" s="15" t="s">
        <v>70</v>
      </c>
    </row>
    <row r="9" spans="1:2" ht="14.25" customHeight="1" x14ac:dyDescent="0.25">
      <c r="A9" s="15" t="s">
        <v>71</v>
      </c>
      <c r="B9" s="15" t="s">
        <v>72</v>
      </c>
    </row>
    <row r="10" spans="1:2" ht="14.25" customHeight="1" x14ac:dyDescent="0.25">
      <c r="A10" s="15" t="s">
        <v>73</v>
      </c>
      <c r="B10" s="15" t="s">
        <v>74</v>
      </c>
    </row>
    <row r="11" spans="1:2" ht="14.25" customHeight="1" x14ac:dyDescent="0.25">
      <c r="A11" s="15" t="s">
        <v>75</v>
      </c>
      <c r="B11" s="15" t="s">
        <v>76</v>
      </c>
    </row>
    <row r="12" spans="1:2" ht="14.25" customHeight="1" x14ac:dyDescent="0.25">
      <c r="B12" s="15" t="s">
        <v>77</v>
      </c>
    </row>
    <row r="13" spans="1:2" ht="14.25" customHeight="1" x14ac:dyDescent="0.25">
      <c r="B13" s="15" t="s">
        <v>78</v>
      </c>
    </row>
    <row r="14" spans="1:2" ht="14.25" customHeight="1" x14ac:dyDescent="0.25">
      <c r="B14" s="15" t="s">
        <v>79</v>
      </c>
    </row>
    <row r="15" spans="1:2" ht="14.25" customHeight="1" x14ac:dyDescent="0.25">
      <c r="B15" s="15" t="s">
        <v>80</v>
      </c>
    </row>
    <row r="16" spans="1:2" ht="14.25" customHeight="1" x14ac:dyDescent="0.25">
      <c r="B16" s="15" t="s">
        <v>81</v>
      </c>
    </row>
    <row r="17" spans="2:2" ht="14.25" customHeight="1" x14ac:dyDescent="0.25">
      <c r="B17" s="15" t="s">
        <v>82</v>
      </c>
    </row>
    <row r="18" spans="2:2" ht="14.25" customHeight="1" x14ac:dyDescent="0.25">
      <c r="B18" s="15" t="s">
        <v>83</v>
      </c>
    </row>
    <row r="19" spans="2:2" ht="14.25" customHeight="1" x14ac:dyDescent="0.25">
      <c r="B19" s="15" t="s">
        <v>84</v>
      </c>
    </row>
    <row r="20" spans="2:2" ht="14.25" customHeight="1" x14ac:dyDescent="0.25">
      <c r="B20" s="15" t="s">
        <v>85</v>
      </c>
    </row>
    <row r="21" spans="2:2" ht="14.25" customHeight="1" x14ac:dyDescent="0.25">
      <c r="B21" s="15" t="s">
        <v>86</v>
      </c>
    </row>
    <row r="22" spans="2:2" ht="14.25" customHeight="1" x14ac:dyDescent="0.2"/>
    <row r="23" spans="2:2" ht="14.25" customHeight="1" x14ac:dyDescent="0.2"/>
    <row r="24" spans="2:2" ht="14.25" customHeight="1" x14ac:dyDescent="0.2"/>
    <row r="25" spans="2:2" ht="14.25" customHeight="1" x14ac:dyDescent="0.2"/>
    <row r="26" spans="2:2" ht="14.25" customHeight="1" x14ac:dyDescent="0.2"/>
    <row r="27" spans="2:2" ht="14.25" customHeight="1" x14ac:dyDescent="0.2"/>
    <row r="28" spans="2:2" ht="14.25" customHeight="1" x14ac:dyDescent="0.2"/>
    <row r="29" spans="2:2" ht="14.25" customHeight="1" x14ac:dyDescent="0.2"/>
    <row r="30" spans="2:2" ht="14.25" customHeight="1" x14ac:dyDescent="0.2"/>
    <row r="31" spans="2:2" ht="14.25" customHeight="1" x14ac:dyDescent="0.2"/>
    <row r="32" spans="2: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6E60B-0B7B-45E8-B0F4-55FD4DAD2F9D}">
  <sheetPr codeName="Hoja2"/>
  <dimension ref="A2:G30"/>
  <sheetViews>
    <sheetView workbookViewId="0">
      <selection activeCell="E16" sqref="E16"/>
    </sheetView>
  </sheetViews>
  <sheetFormatPr baseColWidth="10" defaultRowHeight="15" x14ac:dyDescent="0.25"/>
  <cols>
    <col min="1" max="1" width="27" style="16" customWidth="1"/>
    <col min="2" max="3" width="22.25" style="16" customWidth="1"/>
    <col min="4" max="4" width="27.375" style="16" customWidth="1"/>
    <col min="5" max="5" width="34.25" style="16" customWidth="1"/>
    <col min="6" max="6" width="30.125" style="16" customWidth="1"/>
    <col min="7" max="9" width="15" style="16" customWidth="1"/>
    <col min="10" max="16384" width="11" style="16"/>
  </cols>
  <sheetData>
    <row r="2" spans="1:7" x14ac:dyDescent="0.25">
      <c r="A2" s="16" t="s">
        <v>93</v>
      </c>
    </row>
    <row r="3" spans="1:7" x14ac:dyDescent="0.25">
      <c r="A3" s="16" t="s">
        <v>94</v>
      </c>
    </row>
    <row r="4" spans="1:7" x14ac:dyDescent="0.25">
      <c r="A4" s="16" t="s">
        <v>95</v>
      </c>
    </row>
    <row r="5" spans="1:7" x14ac:dyDescent="0.25">
      <c r="A5" s="16" t="s">
        <v>96</v>
      </c>
    </row>
    <row r="10" spans="1:7" x14ac:dyDescent="0.25">
      <c r="A10" s="17" t="s">
        <v>97</v>
      </c>
      <c r="B10" s="18" t="s">
        <v>98</v>
      </c>
      <c r="C10" s="19" t="s">
        <v>99</v>
      </c>
      <c r="D10" s="19" t="s">
        <v>100</v>
      </c>
      <c r="E10" s="20" t="s">
        <v>101</v>
      </c>
      <c r="F10" s="21" t="s">
        <v>102</v>
      </c>
      <c r="G10" s="22" t="s">
        <v>103</v>
      </c>
    </row>
    <row r="11" spans="1:7" x14ac:dyDescent="0.25">
      <c r="A11" s="23"/>
      <c r="B11" s="23"/>
      <c r="C11" s="23" t="s">
        <v>104</v>
      </c>
      <c r="D11" s="23" t="s">
        <v>104</v>
      </c>
      <c r="E11" s="23" t="s">
        <v>104</v>
      </c>
      <c r="F11" s="23" t="s">
        <v>104</v>
      </c>
      <c r="G11" s="23" t="s">
        <v>104</v>
      </c>
    </row>
    <row r="12" spans="1:7" x14ac:dyDescent="0.25">
      <c r="A12" s="24" t="s">
        <v>98</v>
      </c>
      <c r="B12" s="25" t="s">
        <v>105</v>
      </c>
      <c r="C12" s="26"/>
      <c r="D12" s="26"/>
      <c r="E12" s="26"/>
      <c r="F12" s="26"/>
      <c r="G12" s="26"/>
    </row>
    <row r="13" spans="1:7" ht="45" x14ac:dyDescent="0.25">
      <c r="A13" s="27" t="s">
        <v>99</v>
      </c>
      <c r="B13" s="25" t="s">
        <v>106</v>
      </c>
      <c r="C13" s="26"/>
      <c r="D13" s="26"/>
      <c r="E13" s="26"/>
      <c r="F13" s="26"/>
      <c r="G13" s="26"/>
    </row>
    <row r="14" spans="1:7" ht="30" x14ac:dyDescent="0.25">
      <c r="A14" s="27" t="s">
        <v>100</v>
      </c>
      <c r="B14" s="25" t="s">
        <v>107</v>
      </c>
      <c r="C14" s="26"/>
      <c r="D14" s="26"/>
      <c r="E14" s="26"/>
      <c r="F14" s="26"/>
      <c r="G14" s="26"/>
    </row>
    <row r="15" spans="1:7" ht="30" x14ac:dyDescent="0.25">
      <c r="A15" s="28" t="s">
        <v>101</v>
      </c>
      <c r="B15" s="25" t="s">
        <v>108</v>
      </c>
      <c r="C15" s="26"/>
      <c r="D15" s="26"/>
      <c r="E15" s="26"/>
      <c r="F15" s="26"/>
      <c r="G15" s="26"/>
    </row>
    <row r="16" spans="1:7" ht="45" x14ac:dyDescent="0.25">
      <c r="A16" s="29" t="s">
        <v>102</v>
      </c>
      <c r="B16" s="25" t="s">
        <v>109</v>
      </c>
      <c r="C16" s="26"/>
      <c r="D16" s="26"/>
      <c r="E16" s="26"/>
      <c r="F16" s="26"/>
      <c r="G16" s="26"/>
    </row>
    <row r="17" spans="1:7" x14ac:dyDescent="0.25">
      <c r="A17" s="29" t="s">
        <v>103</v>
      </c>
      <c r="B17" s="25" t="s">
        <v>110</v>
      </c>
      <c r="C17" s="26"/>
      <c r="D17" s="26"/>
      <c r="E17" s="26"/>
      <c r="F17" s="26"/>
      <c r="G17" s="26"/>
    </row>
    <row r="18" spans="1:7" ht="30" x14ac:dyDescent="0.25">
      <c r="A18" s="26"/>
      <c r="B18" s="25" t="s">
        <v>111</v>
      </c>
      <c r="C18" s="26"/>
      <c r="D18" s="26"/>
      <c r="E18" s="26"/>
      <c r="F18" s="26"/>
      <c r="G18" s="26"/>
    </row>
    <row r="19" spans="1:7" x14ac:dyDescent="0.25">
      <c r="A19" s="26"/>
      <c r="B19" s="25" t="s">
        <v>112</v>
      </c>
      <c r="C19" s="26"/>
      <c r="D19" s="26"/>
      <c r="E19" s="26"/>
      <c r="F19" s="26"/>
      <c r="G19" s="26"/>
    </row>
    <row r="20" spans="1:7" x14ac:dyDescent="0.25">
      <c r="A20" s="26"/>
      <c r="B20" s="25" t="s">
        <v>113</v>
      </c>
      <c r="C20" s="26"/>
      <c r="D20" s="26"/>
      <c r="E20" s="26"/>
      <c r="F20" s="26"/>
      <c r="G20" s="26"/>
    </row>
    <row r="21" spans="1:7" ht="45" x14ac:dyDescent="0.25">
      <c r="A21" s="26"/>
      <c r="B21" s="25" t="s">
        <v>114</v>
      </c>
      <c r="C21" s="26"/>
      <c r="D21" s="26"/>
      <c r="E21" s="26"/>
      <c r="F21" s="26"/>
      <c r="G21" s="26"/>
    </row>
    <row r="22" spans="1:7" ht="30" x14ac:dyDescent="0.25">
      <c r="A22" s="26"/>
      <c r="B22" s="25" t="s">
        <v>115</v>
      </c>
      <c r="C22" s="26"/>
      <c r="D22" s="26"/>
      <c r="E22" s="26"/>
      <c r="F22" s="26"/>
      <c r="G22" s="26"/>
    </row>
    <row r="23" spans="1:7" ht="60" x14ac:dyDescent="0.25">
      <c r="A23" s="26"/>
      <c r="B23" s="25" t="s">
        <v>116</v>
      </c>
      <c r="C23" s="26"/>
      <c r="D23" s="26"/>
      <c r="E23" s="26"/>
      <c r="F23" s="26"/>
      <c r="G23" s="26"/>
    </row>
    <row r="24" spans="1:7" ht="30" x14ac:dyDescent="0.25">
      <c r="A24" s="26"/>
      <c r="B24" s="25" t="s">
        <v>117</v>
      </c>
      <c r="C24" s="26"/>
      <c r="D24" s="26"/>
      <c r="E24" s="26"/>
      <c r="F24" s="26"/>
      <c r="G24" s="26"/>
    </row>
    <row r="25" spans="1:7" ht="30" x14ac:dyDescent="0.25">
      <c r="A25" s="26"/>
      <c r="B25" s="25" t="s">
        <v>118</v>
      </c>
      <c r="C25" s="26"/>
      <c r="D25" s="26"/>
      <c r="E25" s="26"/>
      <c r="F25" s="26"/>
      <c r="G25" s="26"/>
    </row>
    <row r="26" spans="1:7" ht="30" x14ac:dyDescent="0.25">
      <c r="A26" s="26"/>
      <c r="B26" s="25" t="s">
        <v>119</v>
      </c>
      <c r="C26" s="26"/>
      <c r="D26" s="26"/>
      <c r="E26" s="26"/>
      <c r="F26" s="26"/>
      <c r="G26" s="26"/>
    </row>
    <row r="27" spans="1:7" ht="30" x14ac:dyDescent="0.25">
      <c r="A27" s="26"/>
      <c r="B27" s="25" t="s">
        <v>120</v>
      </c>
      <c r="C27" s="26"/>
      <c r="D27" s="26"/>
      <c r="E27" s="26"/>
      <c r="F27" s="26"/>
      <c r="G27" s="26"/>
    </row>
    <row r="28" spans="1:7" ht="30" x14ac:dyDescent="0.25">
      <c r="A28" s="26"/>
      <c r="B28" s="25" t="s">
        <v>121</v>
      </c>
      <c r="C28" s="26"/>
      <c r="D28" s="26"/>
      <c r="E28" s="26"/>
      <c r="F28" s="26"/>
      <c r="G28" s="26"/>
    </row>
    <row r="29" spans="1:7" ht="30" x14ac:dyDescent="0.25">
      <c r="A29" s="26"/>
      <c r="B29" s="25" t="s">
        <v>122</v>
      </c>
      <c r="C29" s="26"/>
      <c r="D29" s="26"/>
      <c r="E29" s="26"/>
      <c r="F29" s="26"/>
      <c r="G29" s="26"/>
    </row>
    <row r="30" spans="1:7" ht="30" x14ac:dyDescent="0.25">
      <c r="A30" s="26"/>
      <c r="B30" s="25" t="s">
        <v>123</v>
      </c>
      <c r="C30" s="26"/>
      <c r="D30" s="26"/>
      <c r="E30" s="26"/>
      <c r="F30" s="26"/>
      <c r="G30" s="26"/>
    </row>
  </sheetData>
  <sheetProtection algorithmName="SHA-512" hashValue="i4jaTep1I9XEMVIeAahfkZvdP2Kwnhd6V9fanJfoMYGFjW6c3EYkpBeMaxetrxjfqfiruHB3tzXy+HWzSc1nyA==" saltValue="KwaHK2o200r/Pro93Z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_x00f3_n xmlns="22ef4ef0-7d28-43e9-b597-d882ef352c37">ANÁLISIS E INFORMES</Clasificaci_x00f3_n>
    <Publicado xmlns="22ef4ef0-7d28-43e9-b597-d882ef352c37">true</Publicado>
    <Descripci_x00f3_n xmlns="22ef4ef0-7d28-43e9-b597-d882ef352c37" xsi:nil="true"/>
    <Fecha xmlns="22ef4ef0-7d28-43e9-b597-d882ef352c37" xsi:nil="true"/>
    <Fecha_x0020_de_x0020_Caducidad xmlns="22ef4ef0-7d28-43e9-b597-d882ef352c37" xsi:nil="true"/>
    <A_x00f1_o xmlns="22ef4ef0-7d28-43e9-b597-d882ef352c3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E533E34EECE67429B2EDC0A26314208" ma:contentTypeVersion="6" ma:contentTypeDescription="Crear nuevo documento." ma:contentTypeScope="" ma:versionID="d2343357b4b97e76fcdd03f138aefbfa">
  <xsd:schema xmlns:xsd="http://www.w3.org/2001/XMLSchema" xmlns:xs="http://www.w3.org/2001/XMLSchema" xmlns:p="http://schemas.microsoft.com/office/2006/metadata/properties" xmlns:ns2="22ef4ef0-7d28-43e9-b597-d882ef352c37" targetNamespace="http://schemas.microsoft.com/office/2006/metadata/properties" ma:root="true" ma:fieldsID="685396121994d45bf36281187108a992" ns2:_="">
    <xsd:import namespace="22ef4ef0-7d28-43e9-b597-d882ef352c37"/>
    <xsd:element name="properties">
      <xsd:complexType>
        <xsd:sequence>
          <xsd:element name="documentManagement">
            <xsd:complexType>
              <xsd:all>
                <xsd:element ref="ns2:Descripci_x00f3_n" minOccurs="0"/>
                <xsd:element ref="ns2:A_x00f1_o" minOccurs="0"/>
                <xsd:element ref="ns2:Fecha" minOccurs="0"/>
                <xsd:element ref="ns2:Clasificaci_x00f3_n" minOccurs="0"/>
                <xsd:element ref="ns2:Publicado" minOccurs="0"/>
                <xsd:element ref="ns2:Fecha_x0020_de_x0020_Caducid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f4ef0-7d28-43e9-b597-d882ef352c37"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A_x00f1_o" ma:index="9" nillable="true" ma:displayName="Año" ma:internalName="A_x00f1_o">
      <xsd:simpleType>
        <xsd:restriction base="dms:Text">
          <xsd:maxLength value="255"/>
        </xsd:restriction>
      </xsd:simpleType>
    </xsd:element>
    <xsd:element name="Fecha" ma:index="10" nillable="true" ma:displayName="Fecha" ma:internalName="Fecha">
      <xsd:simpleType>
        <xsd:restriction base="dms:Text">
          <xsd:maxLength value="255"/>
        </xsd:restriction>
      </xsd:simpleType>
    </xsd:element>
    <xsd:element name="Clasificaci_x00f3_n" ma:index="11" nillable="true" ma:displayName="Clasificación" ma:default="ANÁLISIS E INFORMES" ma:format="Dropdown" ma:internalName="Clasificaci_x00f3_n">
      <xsd:simpleType>
        <xsd:restriction base="dms:Choice">
          <xsd:enumeration value="ANÁLISIS E INFORMES"/>
          <xsd:enumeration value="AUDITORÍA INTERNA"/>
          <xsd:enumeration value="CARACTERIZACIÓN"/>
          <xsd:enumeration value="DECRETOS"/>
          <xsd:enumeration value="DEFINICIÓN DE INDICADORES"/>
          <xsd:enumeration value="ENCUESTAS"/>
          <xsd:enumeration value="EVALUACIONES"/>
          <xsd:enumeration value="FORMATOS Y MODELOS"/>
          <xsd:enumeration value="INSTRUCTIVOS Y GUÍAS"/>
          <xsd:enumeration value="MEDICIONES"/>
          <xsd:enumeration value="RESOLUCIONES"/>
          <xsd:enumeration value="MAPA DE RIESGOS"/>
          <xsd:enumeration value="PROCESOS, PROCEDIMIENTOS Y PROGRAMAS"/>
          <xsd:enumeration value="POLÍTICAS"/>
          <xsd:enumeration value="PLANES"/>
        </xsd:restriction>
      </xsd:simpleType>
    </xsd:element>
    <xsd:element name="Publicado" ma:index="12" nillable="true" ma:displayName="Publicado" ma:default="1" ma:internalName="Publicado">
      <xsd:simpleType>
        <xsd:restriction base="dms:Boolean"/>
      </xsd:simpleType>
    </xsd:element>
    <xsd:element name="Fecha_x0020_de_x0020_Caducidad" ma:index="13" nillable="true" ma:displayName="Fecha de Caducidad" ma:format="DateOnly" ma:internalName="Fecha_x0020_de_x0020_Caducida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3B944C-51A5-4FA9-845B-B169728D73E5}">
  <ds:schemaRefs>
    <ds:schemaRef ds:uri="http://schemas.microsoft.com/office/2006/documentManagement/types"/>
    <ds:schemaRef ds:uri="http://schemas.microsoft.com/office/2006/metadata/properties"/>
    <ds:schemaRef ds:uri="http://purl.org/dc/elements/1.1/"/>
    <ds:schemaRef ds:uri="22ef4ef0-7d28-43e9-b597-d882ef352c37"/>
    <ds:schemaRef ds:uri="http://purl.org/dc/terms/"/>
    <ds:schemaRef ds:uri="http://www.w3.org/XML/1998/namespace"/>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31349FF-B53C-47E4-A54F-FB6363F0A953}">
  <ds:schemaRefs>
    <ds:schemaRef ds:uri="http://schemas.microsoft.com/sharepoint/v3/contenttype/forms"/>
  </ds:schemaRefs>
</ds:datastoreItem>
</file>

<file path=customXml/itemProps3.xml><?xml version="1.0" encoding="utf-8"?>
<ds:datastoreItem xmlns:ds="http://schemas.openxmlformats.org/officeDocument/2006/customXml" ds:itemID="{521DADE7-1DA1-4E36-AC6B-3BBDDE11D3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f4ef0-7d28-43e9-b597-d882ef352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PLAN DE ACCIÓN IMDER</vt:lpstr>
      <vt:lpstr>INSTRUCCIONES</vt:lpstr>
      <vt:lpstr>Despliegue</vt:lpstr>
      <vt:lpstr>Hoja2</vt:lpstr>
      <vt:lpstr>Hoja1</vt:lpstr>
      <vt:lpstr>Hoja1!ALCALDÍA_DE_VILLAVICENCIO</vt:lpstr>
      <vt:lpstr>Hoja1!CORPORACIÓN_CULTURAL_CORCUMVI</vt:lpstr>
      <vt:lpstr>Hoja1!EMPRESA_DE_ACUEDUCTO_Y_ALCANTARILLADO_EAAV</vt:lpstr>
      <vt:lpstr>Hoja1!INSTITUTO_DE_DEPORTE_Y_RECREACIÓN_IMDER</vt:lpstr>
      <vt:lpstr>Hoja1!INSTITUTO_DE_TURISMO</vt:lpstr>
      <vt:lpstr>VILLAVIVIENDA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c:creator>
  <cp:lastModifiedBy>USER</cp:lastModifiedBy>
  <cp:lastPrinted>2021-06-17T16:37:42Z</cp:lastPrinted>
  <dcterms:created xsi:type="dcterms:W3CDTF">2020-12-18T19:12:22Z</dcterms:created>
  <dcterms:modified xsi:type="dcterms:W3CDTF">2022-09-12T17:02:51Z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0x0101008E533E34EECE67429B2EDC0A26314208</vt:lpwstr>
  </property>
</Properties>
</file>